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035" windowHeight="11310" activeTab="0"/>
  </bookViews>
  <sheets>
    <sheet name="Лист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<sst xmlns="http://schemas.openxmlformats.org/spreadsheetml/2006/main" count="681" uniqueCount="16">
  <si>
    <t>СССР</t>
  </si>
  <si>
    <t>Германия</t>
  </si>
  <si>
    <t>Америка</t>
  </si>
  <si>
    <t>Франция</t>
  </si>
  <si>
    <t>Британия</t>
  </si>
  <si>
    <t>Китай</t>
  </si>
  <si>
    <t>Япония</t>
  </si>
  <si>
    <t>урон</t>
  </si>
  <si>
    <t>фраги</t>
  </si>
  <si>
    <t>Итого</t>
  </si>
  <si>
    <t>За день</t>
  </si>
  <si>
    <t>Осталось</t>
  </si>
  <si>
    <t>% выполнено</t>
  </si>
  <si>
    <t>%</t>
  </si>
  <si>
    <t xml:space="preserve">% выполнения </t>
  </si>
  <si>
    <t>% за день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</si>
</sst>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0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0"/>
    </font>
    <font>
      <b/>
      <sz val="10"/>
      <name val="Arial Cyr"/>
      <family val="0"/>
    </font>
    <font>
      <sz val="10"/>
      <color indexed="11"/>
      <name val="Arial Cyr"/>
      <family val="0"/>
    </font>
    <font>
      <sz val="10"/>
      <color indexed="48"/>
      <name val="Arial Cyr"/>
      <family val="0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0"/>
      <color indexed="15"/>
      <name val="Arial Cyr"/>
      <family val="0"/>
    </font>
    <font>
      <sz val="10"/>
      <color indexed="2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14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14" fontId="5" fillId="0" borderId="8" xfId="0" applyNumberFormat="1" applyFont="1" applyBorder="1" applyAlignment="1">
      <alignment/>
    </xf>
    <xf numFmtId="14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4" fontId="5" fillId="2" borderId="8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4" fontId="0" fillId="0" borderId="8" xfId="0" applyNumberFormat="1" applyFont="1" applyBorder="1" applyAlignment="1">
      <alignment/>
    </xf>
    <xf numFmtId="14" fontId="0" fillId="2" borderId="8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2" fontId="12" fillId="6" borderId="0" xfId="0" applyNumberFormat="1" applyFont="1" applyFill="1" applyBorder="1" applyAlignment="1">
      <alignment horizontal="center"/>
    </xf>
    <xf numFmtId="2" fontId="12" fillId="6" borderId="0" xfId="0" applyNumberFormat="1" applyFont="1" applyFill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pane xSplit="20" ySplit="36" topLeftCell="U37" activePane="bottomRight" state="frozen"/>
      <selection pane="topLeft" activeCell="A1" sqref="A1"/>
      <selection pane="topRight" activeCell="L1" sqref="L1"/>
      <selection pane="bottomLeft" activeCell="A21" sqref="A21"/>
      <selection pane="bottomRight" activeCell="H21" sqref="H21"/>
    </sheetView>
  </sheetViews>
  <sheetFormatPr defaultColWidth="9.00390625" defaultRowHeight="12.75"/>
  <cols>
    <col min="1" max="1" width="12.625" style="0" bestFit="1" customWidth="1"/>
    <col min="2" max="2" width="10.25390625" style="0" bestFit="1" customWidth="1"/>
    <col min="16" max="16" width="8.75390625" style="0" customWidth="1"/>
    <col min="17" max="17" width="7.00390625" style="0" customWidth="1"/>
    <col min="18" max="18" width="9.875" style="0" bestFit="1" customWidth="1"/>
    <col min="19" max="19" width="14.25390625" style="3" bestFit="1" customWidth="1"/>
    <col min="20" max="20" width="26.625" style="0" bestFit="1" customWidth="1"/>
  </cols>
  <sheetData>
    <row r="1" spans="1:19" ht="12.75">
      <c r="A1" s="7"/>
      <c r="B1" s="5" t="s">
        <v>0</v>
      </c>
      <c r="C1" s="6"/>
      <c r="D1" s="5" t="s">
        <v>1</v>
      </c>
      <c r="E1" s="6"/>
      <c r="F1" s="5" t="s">
        <v>2</v>
      </c>
      <c r="G1" s="6"/>
      <c r="H1" s="5" t="s">
        <v>3</v>
      </c>
      <c r="I1" s="6"/>
      <c r="J1" s="5" t="s">
        <v>4</v>
      </c>
      <c r="K1" s="6"/>
      <c r="L1" s="5" t="s">
        <v>5</v>
      </c>
      <c r="M1" s="6"/>
      <c r="N1" s="5" t="s">
        <v>6</v>
      </c>
      <c r="O1" s="6"/>
      <c r="P1" s="5" t="s">
        <v>10</v>
      </c>
      <c r="Q1" s="6"/>
      <c r="R1" s="4" t="s">
        <v>15</v>
      </c>
      <c r="S1" s="3" t="s">
        <v>14</v>
      </c>
    </row>
    <row r="2" spans="1:18" ht="13.5" thickBot="1">
      <c r="A2" s="10"/>
      <c r="B2" s="8" t="s">
        <v>7</v>
      </c>
      <c r="C2" s="9" t="s">
        <v>8</v>
      </c>
      <c r="D2" s="8" t="s">
        <v>7</v>
      </c>
      <c r="E2" s="9" t="s">
        <v>8</v>
      </c>
      <c r="F2" s="8" t="s">
        <v>7</v>
      </c>
      <c r="G2" s="9" t="s">
        <v>8</v>
      </c>
      <c r="H2" s="8" t="s">
        <v>7</v>
      </c>
      <c r="I2" s="9" t="s">
        <v>8</v>
      </c>
      <c r="J2" s="8" t="s">
        <v>7</v>
      </c>
      <c r="K2" s="9" t="s">
        <v>8</v>
      </c>
      <c r="L2" s="8" t="s">
        <v>7</v>
      </c>
      <c r="M2" s="9" t="s">
        <v>8</v>
      </c>
      <c r="N2" s="8" t="s">
        <v>7</v>
      </c>
      <c r="O2" s="9" t="s">
        <v>8</v>
      </c>
      <c r="P2" s="8" t="s">
        <v>7</v>
      </c>
      <c r="Q2" s="9" t="s">
        <v>8</v>
      </c>
      <c r="R2" s="4"/>
    </row>
    <row r="3" spans="1:20" ht="13.5" thickBot="1">
      <c r="A3" s="18">
        <v>42064</v>
      </c>
      <c r="B3" s="24">
        <f>1!B3</f>
        <v>2612</v>
      </c>
      <c r="C3" s="24">
        <f>1!C3</f>
        <v>2</v>
      </c>
      <c r="D3" s="24">
        <f>1!D3</f>
        <v>37684</v>
      </c>
      <c r="E3" s="24">
        <f>1!E3</f>
        <v>29</v>
      </c>
      <c r="F3" s="24">
        <f>1!F3</f>
        <v>12518</v>
      </c>
      <c r="G3" s="24">
        <f>1!G3</f>
        <v>6</v>
      </c>
      <c r="H3" s="24">
        <f>1!H3</f>
        <v>6849</v>
      </c>
      <c r="I3" s="24">
        <f>1!I3</f>
        <v>3</v>
      </c>
      <c r="J3" s="24">
        <f>1!J3</f>
        <v>0</v>
      </c>
      <c r="K3" s="24">
        <f>1!K3</f>
        <v>0</v>
      </c>
      <c r="L3" s="24">
        <f>1!L3</f>
        <v>4489</v>
      </c>
      <c r="M3" s="24">
        <f>1!M3</f>
        <v>5</v>
      </c>
      <c r="N3" s="24">
        <f>1!N3</f>
        <v>0</v>
      </c>
      <c r="O3" s="24">
        <f>1!O3</f>
        <v>0</v>
      </c>
      <c r="P3" s="37">
        <f>B3+D3+F3+H3+J3+L3+N3</f>
        <v>64152</v>
      </c>
      <c r="Q3" s="38">
        <f>C3+E3+G3+I3+K3+M3+O3</f>
        <v>45</v>
      </c>
      <c r="R3" s="19">
        <f aca="true" t="shared" si="0" ref="R3:R33">(B3*100/150000+C3*100/150+D3*100/150000+E3*100/150+F3*100/150000+G3*100/150+H3*100/150000+I3*100/150+J3*100/150000+K3*100/150+L3*100/150000+M3*100/150+N3*100/150000+O3*100/150)/14</f>
        <v>5.197714285714285</v>
      </c>
      <c r="S3" s="16">
        <f>(B3*100/150000+C3*100/150+D3*100/150000+E3*100/150+F3*100/150000+G3*100/150+H3*100/150000+I3*100/150+J3*100/150000+K3*100/150+L3*100/150000+M3*100/150+N3*100/150000+O3*100/150)/14</f>
        <v>5.197714285714285</v>
      </c>
      <c r="T3" s="3"/>
    </row>
    <row r="4" spans="1:20" ht="13.5" thickBot="1">
      <c r="A4" s="18">
        <v>42065</v>
      </c>
      <c r="B4" s="25">
        <f>2!B4-B3</f>
        <v>740</v>
      </c>
      <c r="C4" s="25">
        <f>2!C4-C3</f>
        <v>0</v>
      </c>
      <c r="D4" s="25">
        <f>2!D4-D3</f>
        <v>73749</v>
      </c>
      <c r="E4" s="25">
        <f>2!E4-E3</f>
        <v>59</v>
      </c>
      <c r="F4" s="25">
        <f>2!F4-F3</f>
        <v>2459</v>
      </c>
      <c r="G4" s="25">
        <f>2!G4-G3</f>
        <v>2</v>
      </c>
      <c r="H4" s="25">
        <f>2!H4-H3</f>
        <v>0</v>
      </c>
      <c r="I4" s="25">
        <f>2!I4-I3</f>
        <v>0</v>
      </c>
      <c r="J4" s="25">
        <f>2!J4-J3</f>
        <v>0</v>
      </c>
      <c r="K4" s="25">
        <f>2!K4-K3</f>
        <v>0</v>
      </c>
      <c r="L4" s="25">
        <f>2!L4-L3</f>
        <v>1009</v>
      </c>
      <c r="M4" s="25">
        <f>2!M4-M3</f>
        <v>1</v>
      </c>
      <c r="N4" s="25">
        <f>2!N4-N3</f>
        <v>0</v>
      </c>
      <c r="O4" s="25">
        <f>2!O4-O3</f>
        <v>0</v>
      </c>
      <c r="P4" s="37">
        <f aca="true" t="shared" si="1" ref="P4:P33">B4+D4+F4+H4+J4+L4+N4</f>
        <v>77957</v>
      </c>
      <c r="Q4" s="37">
        <f aca="true" t="shared" si="2" ref="Q4:Q33">C4+E4+G4+I4+K4+M4+O4</f>
        <v>62</v>
      </c>
      <c r="R4" s="20">
        <f t="shared" si="0"/>
        <v>6.664619047619048</v>
      </c>
      <c r="S4" s="16">
        <f>(B4*100/150000+C4*100/150+D4*100/150000+E4*100/150+F4*100/150000+G4*100/150+H4*100/150000+I4*100/150+J4*100/150000+K4*100/150+L4*100/150000+M4*100/150+N4*100/150000+O4*100/150)/14+S3</f>
        <v>11.862333333333332</v>
      </c>
      <c r="T4" s="3"/>
    </row>
    <row r="5" spans="1:20" ht="13.5" thickBot="1">
      <c r="A5" s="11">
        <v>42066</v>
      </c>
      <c r="B5" s="26">
        <f>3!B5-SUM(B3:B4)</f>
        <v>775</v>
      </c>
      <c r="C5" s="26">
        <f>3!C5-SUM(C3:C4)</f>
        <v>0</v>
      </c>
      <c r="D5" s="26">
        <f>3!D5-SUM(D3:D4)</f>
        <v>38567</v>
      </c>
      <c r="E5" s="26">
        <f>3!E5-SUM(E3:E4)</f>
        <v>46</v>
      </c>
      <c r="F5" s="26">
        <f>3!F5-SUM(F3:F4)</f>
        <v>2418</v>
      </c>
      <c r="G5" s="26">
        <f>3!G5-SUM(G3:G4)</f>
        <v>1</v>
      </c>
      <c r="H5" s="26">
        <f>3!H5-SUM(H3:H4)</f>
        <v>0</v>
      </c>
      <c r="I5" s="26">
        <f>3!I5-SUM(I3:I4)</f>
        <v>0</v>
      </c>
      <c r="J5" s="26">
        <f>3!J5-SUM(J3:J4)</f>
        <v>0</v>
      </c>
      <c r="K5" s="26">
        <f>3!K5-SUM(K3:K4)</f>
        <v>0</v>
      </c>
      <c r="L5" s="26">
        <f>3!L5-SUM(L3:L4)</f>
        <v>1566</v>
      </c>
      <c r="M5" s="26">
        <f>3!M5-SUM(M3:M4)</f>
        <v>4</v>
      </c>
      <c r="N5" s="26">
        <f>3!N5-SUM(N3:N4)</f>
        <v>0</v>
      </c>
      <c r="O5" s="26">
        <f>3!O5-SUM(O3:O4)</f>
        <v>0</v>
      </c>
      <c r="P5" s="39">
        <f t="shared" si="1"/>
        <v>43326</v>
      </c>
      <c r="Q5" s="38">
        <f t="shared" si="2"/>
        <v>51</v>
      </c>
      <c r="R5" s="23">
        <f t="shared" si="0"/>
        <v>4.491714285714285</v>
      </c>
      <c r="S5" s="16">
        <f aca="true" t="shared" si="3" ref="S5:S33">(B5*100/150000+C5*100/150+D5*100/150000+E5*100/150+F5*100/150000+G5*100/150+H5*100/150000+I5*100/150+J5*100/150000+K5*100/150+L5*100/150000+M5*100/150+N5*100/150000+O5*100/150)/14+S4</f>
        <v>16.354047619047616</v>
      </c>
      <c r="T5" s="3"/>
    </row>
    <row r="6" spans="1:20" ht="13.5" thickBot="1">
      <c r="A6" s="11">
        <v>42067</v>
      </c>
      <c r="B6" s="26">
        <f>4!B6-SUM(B3:B5)</f>
        <v>2268</v>
      </c>
      <c r="C6" s="26">
        <f>4!C6-SUM(C3:C5)</f>
        <v>2</v>
      </c>
      <c r="D6" s="27">
        <f>4!D6-SUM(D3:D5)</f>
        <v>0</v>
      </c>
      <c r="E6" s="27">
        <f>4!E6-SUM(E3:E5)</f>
        <v>16</v>
      </c>
      <c r="F6" s="26">
        <f>4!F6-SUM(F3:F5)</f>
        <v>5605</v>
      </c>
      <c r="G6" s="26">
        <f>4!G6-SUM(G3:G5)</f>
        <v>3</v>
      </c>
      <c r="H6" s="26">
        <f>4!H6-SUM(H3:H5)</f>
        <v>0</v>
      </c>
      <c r="I6" s="26">
        <f>4!I6-SUM(I3:I5)</f>
        <v>0</v>
      </c>
      <c r="J6" s="26">
        <f>4!J6-SUM(J3:J5)</f>
        <v>29437</v>
      </c>
      <c r="K6" s="26">
        <f>4!K6-SUM(K3:K5)</f>
        <v>15</v>
      </c>
      <c r="L6" s="26">
        <f>4!L6-SUM(L3:L5)</f>
        <v>26294</v>
      </c>
      <c r="M6" s="26">
        <f>4!M6-SUM(M3:M5)</f>
        <v>16</v>
      </c>
      <c r="N6" s="26">
        <f>4!N6-SUM(N3:N5)</f>
        <v>4947</v>
      </c>
      <c r="O6" s="26">
        <f>4!O6-SUM(O3:O5)</f>
        <v>3</v>
      </c>
      <c r="P6" s="37">
        <f t="shared" si="1"/>
        <v>68551</v>
      </c>
      <c r="Q6" s="37">
        <f t="shared" si="2"/>
        <v>55</v>
      </c>
      <c r="R6" s="19">
        <f t="shared" si="0"/>
        <v>5.8833809523809535</v>
      </c>
      <c r="S6" s="16">
        <f t="shared" si="3"/>
        <v>22.23742857142857</v>
      </c>
      <c r="T6" s="3"/>
    </row>
    <row r="7" spans="1:20" ht="13.5" thickBot="1">
      <c r="A7" s="18">
        <v>42068</v>
      </c>
      <c r="B7" s="25">
        <f>5!B7-SUM(B3:B6)</f>
        <v>8330</v>
      </c>
      <c r="C7" s="25">
        <f>5!C7-SUM(C3:C6)</f>
        <v>5</v>
      </c>
      <c r="D7" s="28">
        <f>5!D7-SUM(D3:D6)</f>
        <v>0</v>
      </c>
      <c r="E7" s="28">
        <f>5!E7-SUM(E3:E6)</f>
        <v>0</v>
      </c>
      <c r="F7" s="25">
        <f>5!F7-SUM(F3:F6)</f>
        <v>4110</v>
      </c>
      <c r="G7" s="25">
        <f>5!G7-SUM(G3:G6)</f>
        <v>7</v>
      </c>
      <c r="H7" s="25">
        <f>5!H7-SUM(H3:H6)</f>
        <v>0</v>
      </c>
      <c r="I7" s="25">
        <f>5!I7-SUM(I3:I6)</f>
        <v>0</v>
      </c>
      <c r="J7" s="25">
        <f>5!J7-SUM(J3:J6)</f>
        <v>0</v>
      </c>
      <c r="K7" s="25">
        <f>5!K7-SUM(K3:K6)</f>
        <v>0</v>
      </c>
      <c r="L7" s="25">
        <f>5!L7-SUM(L3:L6)</f>
        <v>60818</v>
      </c>
      <c r="M7" s="25">
        <f>5!M7-SUM(M3:M6)</f>
        <v>50</v>
      </c>
      <c r="N7" s="25">
        <f>5!N7-SUM(N3:N6)</f>
        <v>0</v>
      </c>
      <c r="O7" s="25">
        <f>5!O7-SUM(O3:O6)</f>
        <v>0</v>
      </c>
      <c r="P7" s="37">
        <f t="shared" si="1"/>
        <v>73258</v>
      </c>
      <c r="Q7" s="37">
        <f t="shared" si="2"/>
        <v>62</v>
      </c>
      <c r="R7" s="20">
        <f t="shared" si="0"/>
        <v>6.440857142857142</v>
      </c>
      <c r="S7" s="16">
        <f t="shared" si="3"/>
        <v>28.678285714285714</v>
      </c>
      <c r="T7" s="3"/>
    </row>
    <row r="8" spans="1:20" ht="13.5" thickBot="1">
      <c r="A8" s="18">
        <v>42069</v>
      </c>
      <c r="B8" s="25">
        <f>6!B8-SUM(B3:B7)</f>
        <v>0</v>
      </c>
      <c r="C8" s="25">
        <f>6!C8-SUM(C3:C7)</f>
        <v>0</v>
      </c>
      <c r="D8" s="28">
        <f>6!D8-SUM(D3:D7)</f>
        <v>0</v>
      </c>
      <c r="E8" s="28">
        <f>6!E8-SUM(E3:E7)</f>
        <v>0</v>
      </c>
      <c r="F8" s="25">
        <f>6!F8-SUM(F3:F7)</f>
        <v>695</v>
      </c>
      <c r="G8" s="25">
        <f>6!G8-SUM(G3:G7)</f>
        <v>0</v>
      </c>
      <c r="H8" s="25">
        <f>6!H8-SUM(H3:H7)</f>
        <v>0</v>
      </c>
      <c r="I8" s="25">
        <f>6!I8-SUM(I3:I7)</f>
        <v>0</v>
      </c>
      <c r="J8" s="25">
        <f>6!J8-SUM(J3:J7)</f>
        <v>0</v>
      </c>
      <c r="K8" s="25">
        <f>6!K8-SUM(K3:K7)</f>
        <v>0</v>
      </c>
      <c r="L8" s="25">
        <f>6!L8-SUM(L3:L7)</f>
        <v>42775</v>
      </c>
      <c r="M8" s="25">
        <f>6!M8-SUM(M3:M7)</f>
        <v>45</v>
      </c>
      <c r="N8" s="25">
        <f>6!N8-SUM(N3:N7)</f>
        <v>0</v>
      </c>
      <c r="O8" s="25">
        <f>6!O8-SUM(O3:O7)</f>
        <v>0</v>
      </c>
      <c r="P8" s="39">
        <f t="shared" si="1"/>
        <v>43470</v>
      </c>
      <c r="Q8" s="38">
        <f t="shared" si="2"/>
        <v>45</v>
      </c>
      <c r="R8" s="34">
        <f t="shared" si="0"/>
        <v>4.2128571428571435</v>
      </c>
      <c r="S8" s="16">
        <f t="shared" si="3"/>
        <v>32.89114285714286</v>
      </c>
      <c r="T8" s="3"/>
    </row>
    <row r="9" spans="1:20" ht="13.5" thickBot="1">
      <c r="A9" s="11">
        <v>42070</v>
      </c>
      <c r="B9" s="26">
        <f>7!B9-SUM(B3:B8)</f>
        <v>7439</v>
      </c>
      <c r="C9" s="26">
        <f>7!C9-SUM(C3:C8)</f>
        <v>7</v>
      </c>
      <c r="D9" s="27">
        <f>7!D9-SUM(D3:D8)</f>
        <v>0</v>
      </c>
      <c r="E9" s="27">
        <f>7!E9-SUM(E3:E8)</f>
        <v>0</v>
      </c>
      <c r="F9" s="26">
        <f>7!F9-SUM(F3:F8)</f>
        <v>2207</v>
      </c>
      <c r="G9" s="26">
        <f>7!G9-SUM(G3:G8)</f>
        <v>1</v>
      </c>
      <c r="H9" s="26">
        <f>7!H9-SUM(H3:H8)</f>
        <v>808</v>
      </c>
      <c r="I9" s="26">
        <f>7!I9-SUM(I3:I8)</f>
        <v>0</v>
      </c>
      <c r="J9" s="26">
        <f>7!J9-SUM(J3:J8)</f>
        <v>6750</v>
      </c>
      <c r="K9" s="26">
        <f>7!K9-SUM(K3:K8)</f>
        <v>11</v>
      </c>
      <c r="L9" s="26">
        <f>7!L9-SUM(L3:L8)</f>
        <v>13049</v>
      </c>
      <c r="M9" s="26">
        <f>7!M9-SUM(M3:M8)</f>
        <v>29</v>
      </c>
      <c r="N9" s="26">
        <f>7!N9-SUM(N3:N8)</f>
        <v>9597</v>
      </c>
      <c r="O9" s="26">
        <f>7!O9-SUM(O3:O8)</f>
        <v>4</v>
      </c>
      <c r="P9" s="40">
        <f t="shared" si="1"/>
        <v>39850</v>
      </c>
      <c r="Q9" s="38">
        <f t="shared" si="2"/>
        <v>52</v>
      </c>
      <c r="R9" s="34">
        <f t="shared" si="0"/>
        <v>4.373809523809523</v>
      </c>
      <c r="S9" s="16">
        <f t="shared" si="3"/>
        <v>37.26495238095238</v>
      </c>
      <c r="T9" s="3"/>
    </row>
    <row r="10" spans="1:20" ht="13.5" thickBot="1">
      <c r="A10" s="11">
        <v>42071</v>
      </c>
      <c r="B10" s="43">
        <f>8!B10-SUM(B3:B9)</f>
        <v>0</v>
      </c>
      <c r="C10" s="43">
        <f>8!C10-SUM(C3:C9)</f>
        <v>0</v>
      </c>
      <c r="D10" s="44">
        <f>8!D10-SUM(D3:D9)</f>
        <v>0</v>
      </c>
      <c r="E10" s="44">
        <f>8!E10-SUM(E3:E9)</f>
        <v>0</v>
      </c>
      <c r="F10" s="43">
        <f>8!F10-SUM(F3:F9)</f>
        <v>0</v>
      </c>
      <c r="G10" s="43">
        <f>8!G10-SUM(G3:G9)</f>
        <v>0</v>
      </c>
      <c r="H10" s="43">
        <f>8!H10-SUM(H3:H9)</f>
        <v>0</v>
      </c>
      <c r="I10" s="43">
        <f>8!I10-SUM(I3:I9)</f>
        <v>0</v>
      </c>
      <c r="J10" s="43">
        <f>8!J10-SUM(J3:J9)</f>
        <v>0</v>
      </c>
      <c r="K10" s="43">
        <f>8!K10-SUM(K3:K9)</f>
        <v>0</v>
      </c>
      <c r="L10" s="44">
        <f>8!L10-SUM(L3:L9)</f>
        <v>0</v>
      </c>
      <c r="M10" s="44">
        <f>8!M10-SUM(M3:M9)</f>
        <v>0</v>
      </c>
      <c r="N10" s="43">
        <f>8!N10-SUM(N3:N9)</f>
        <v>0</v>
      </c>
      <c r="O10" s="43">
        <f>8!O10-SUM(O3:O9)</f>
        <v>0</v>
      </c>
      <c r="P10" s="45">
        <f t="shared" si="1"/>
        <v>0</v>
      </c>
      <c r="Q10" s="45">
        <f t="shared" si="2"/>
        <v>0</v>
      </c>
      <c r="R10" s="46">
        <f t="shared" si="0"/>
        <v>0</v>
      </c>
      <c r="S10" s="47">
        <f t="shared" si="3"/>
        <v>37.26495238095238</v>
      </c>
      <c r="T10" s="3"/>
    </row>
    <row r="11" spans="1:20" ht="13.5" thickBot="1">
      <c r="A11" s="18">
        <v>42072</v>
      </c>
      <c r="B11" s="25">
        <f>9!B11-SUM(B3:B10)</f>
        <v>1550</v>
      </c>
      <c r="C11" s="25">
        <f>9!C11-SUM(C3:C10)</f>
        <v>0</v>
      </c>
      <c r="D11" s="28">
        <f>9!D11-SUM(D3:D10)</f>
        <v>0</v>
      </c>
      <c r="E11" s="28">
        <f>9!E11-SUM(E3:E10)</f>
        <v>0</v>
      </c>
      <c r="F11" s="25">
        <f>9!F11-SUM(F3:F10)</f>
        <v>11407</v>
      </c>
      <c r="G11" s="25">
        <f>9!G11-SUM(G3:G10)</f>
        <v>10</v>
      </c>
      <c r="H11" s="25">
        <f>9!H11-SUM(H3:H10)</f>
        <v>8950</v>
      </c>
      <c r="I11" s="25">
        <f>9!I11-SUM(I3:I10)</f>
        <v>8</v>
      </c>
      <c r="J11" s="25">
        <f>9!J11-SUM(J3:J10)</f>
        <v>9055</v>
      </c>
      <c r="K11" s="25">
        <f>9!K11-SUM(K3:K10)</f>
        <v>4</v>
      </c>
      <c r="L11" s="28">
        <f>9!L11-SUM(L3:L10)</f>
        <v>0</v>
      </c>
      <c r="M11" s="28">
        <f>9!M11-SUM(M3:M10)</f>
        <v>0</v>
      </c>
      <c r="N11" s="25">
        <f>9!N11-SUM(N3:N10)</f>
        <v>29161</v>
      </c>
      <c r="O11" s="25">
        <f>9!O11-SUM(O3:O10)</f>
        <v>9</v>
      </c>
      <c r="P11" s="37">
        <f t="shared" si="1"/>
        <v>60123</v>
      </c>
      <c r="Q11" s="42">
        <f t="shared" si="2"/>
        <v>31</v>
      </c>
      <c r="R11" s="34">
        <f t="shared" si="0"/>
        <v>4.339190476190476</v>
      </c>
      <c r="S11" s="16">
        <f t="shared" si="3"/>
        <v>41.604142857142854</v>
      </c>
      <c r="T11" s="3"/>
    </row>
    <row r="12" spans="1:20" ht="13.5" thickBot="1">
      <c r="A12" s="18">
        <v>42073</v>
      </c>
      <c r="B12" s="25">
        <f>'10'!B12-SUM(B3:B11)</f>
        <v>4700</v>
      </c>
      <c r="C12" s="25">
        <f>'10'!C12-SUM(C3:C11)</f>
        <v>7</v>
      </c>
      <c r="D12" s="28">
        <f>'10'!D12-SUM(D3:D11)</f>
        <v>0</v>
      </c>
      <c r="E12" s="28">
        <f>'10'!E12-SUM(E3:E11)</f>
        <v>0</v>
      </c>
      <c r="F12" s="25">
        <f>'10'!F12-SUM(F3:F11)</f>
        <v>22138</v>
      </c>
      <c r="G12" s="25">
        <f>'10'!G12-SUM(G3:G11)</f>
        <v>10</v>
      </c>
      <c r="H12" s="25">
        <f>'10'!H12-SUM(H3:H11)</f>
        <v>0</v>
      </c>
      <c r="I12" s="25">
        <f>'10'!I12-SUM(I3:I11)</f>
        <v>0</v>
      </c>
      <c r="J12" s="25">
        <f>'10'!J12-SUM(J3:J11)</f>
        <v>4086</v>
      </c>
      <c r="K12" s="25">
        <f>'10'!K12-SUM(K3:K11)</f>
        <v>2</v>
      </c>
      <c r="L12" s="28">
        <f>'10'!L12-SUM(L3:L11)</f>
        <v>0</v>
      </c>
      <c r="M12" s="28">
        <f>'10'!M12-SUM(M3:M11)</f>
        <v>0</v>
      </c>
      <c r="N12" s="25">
        <f>'10'!N12-SUM(N3:N11)</f>
        <v>45231</v>
      </c>
      <c r="O12" s="25">
        <f>'10'!O12-SUM(O3:O11)</f>
        <v>25</v>
      </c>
      <c r="P12" s="37">
        <f t="shared" si="1"/>
        <v>76155</v>
      </c>
      <c r="Q12" s="38">
        <f t="shared" si="2"/>
        <v>44</v>
      </c>
      <c r="R12" s="19">
        <f t="shared" si="0"/>
        <v>5.721666666666667</v>
      </c>
      <c r="S12" s="16">
        <f t="shared" si="3"/>
        <v>47.32580952380952</v>
      </c>
      <c r="T12" s="3"/>
    </row>
    <row r="13" spans="1:20" ht="13.5" thickBot="1">
      <c r="A13" s="11">
        <v>42074</v>
      </c>
      <c r="B13" s="26">
        <f>'11'!B13-SUM(B3:B12)</f>
        <v>10272</v>
      </c>
      <c r="C13" s="26">
        <f>'11'!C13-SUM(C3:C12)</f>
        <v>6</v>
      </c>
      <c r="D13" s="27">
        <f>'11'!D13-SUM(D3:D12)</f>
        <v>0</v>
      </c>
      <c r="E13" s="27">
        <f>'11'!E13-SUM(E3:E12)</f>
        <v>0</v>
      </c>
      <c r="F13" s="26">
        <f>'11'!F13-SUM(F3:F12)</f>
        <v>0</v>
      </c>
      <c r="G13" s="26">
        <f>'11'!G13-SUM(G3:G12)</f>
        <v>0</v>
      </c>
      <c r="H13" s="26">
        <f>'11'!H13-SUM(H3:H12)</f>
        <v>5374</v>
      </c>
      <c r="I13" s="26">
        <f>'11'!I13-SUM(I3:I12)</f>
        <v>6</v>
      </c>
      <c r="J13" s="26">
        <f>'11'!J13-SUM(J3:J12)</f>
        <v>9666</v>
      </c>
      <c r="K13" s="26">
        <f>'11'!K13-SUM(K3:K12)</f>
        <v>3</v>
      </c>
      <c r="L13" s="27">
        <f>'11'!L13-SUM(L3:L12)</f>
        <v>0</v>
      </c>
      <c r="M13" s="27">
        <f>'11'!M13-SUM(M3:M12)</f>
        <v>0</v>
      </c>
      <c r="N13" s="26">
        <f>'11'!N13-SUM(N3:N12)</f>
        <v>19877</v>
      </c>
      <c r="O13" s="26">
        <f>'11'!O13-SUM(O3:O12)</f>
        <v>12</v>
      </c>
      <c r="P13" s="39">
        <f t="shared" si="1"/>
        <v>45189</v>
      </c>
      <c r="Q13" s="42">
        <f t="shared" si="2"/>
        <v>27</v>
      </c>
      <c r="R13" s="34">
        <f t="shared" si="0"/>
        <v>3.4375714285714283</v>
      </c>
      <c r="S13" s="16">
        <f t="shared" si="3"/>
        <v>50.76338095238095</v>
      </c>
      <c r="T13" s="3"/>
    </row>
    <row r="14" spans="1:20" ht="13.5" thickBot="1">
      <c r="A14" s="11">
        <v>42075</v>
      </c>
      <c r="B14" s="26">
        <f>'12'!B14-SUM(B3:B13)</f>
        <v>0</v>
      </c>
      <c r="C14" s="26">
        <f>'12'!C14-SUM(C3:C13)</f>
        <v>0</v>
      </c>
      <c r="D14" s="27">
        <f>'12'!D14-SUM(D3:D13)</f>
        <v>0</v>
      </c>
      <c r="E14" s="27">
        <f>'12'!E14-SUM(E3:E13)</f>
        <v>0</v>
      </c>
      <c r="F14" s="26">
        <f>'12'!F14-SUM(F3:F13)</f>
        <v>3770</v>
      </c>
      <c r="G14" s="26">
        <f>'12'!G14-SUM(G3:G13)</f>
        <v>7</v>
      </c>
      <c r="H14" s="26">
        <f>'12'!H14-SUM(H3:H13)</f>
        <v>0</v>
      </c>
      <c r="I14" s="26">
        <f>'12'!I14-SUM(I3:I13)</f>
        <v>0</v>
      </c>
      <c r="J14" s="26">
        <f>'12'!J14-SUM(J3:J13)</f>
        <v>11769</v>
      </c>
      <c r="K14" s="26">
        <f>'12'!K14-SUM(K3:K13)</f>
        <v>19</v>
      </c>
      <c r="L14" s="27">
        <f>'12'!L14-SUM(L3:L13)</f>
        <v>0</v>
      </c>
      <c r="M14" s="27">
        <f>'12'!M14-SUM(M3:M13)</f>
        <v>0</v>
      </c>
      <c r="N14" s="26">
        <f>'12'!N14-SUM(N3:N13)</f>
        <v>32793</v>
      </c>
      <c r="O14" s="26">
        <f>'12'!O14-SUM(O3:O13)</f>
        <v>18</v>
      </c>
      <c r="P14" s="39">
        <f t="shared" si="1"/>
        <v>48332</v>
      </c>
      <c r="Q14" s="38">
        <f t="shared" si="2"/>
        <v>44</v>
      </c>
      <c r="R14" s="34">
        <f t="shared" si="0"/>
        <v>4.396761904761904</v>
      </c>
      <c r="S14" s="16">
        <f t="shared" si="3"/>
        <v>55.16014285714285</v>
      </c>
      <c r="T14" s="3"/>
    </row>
    <row r="15" spans="1:20" ht="13.5" thickBot="1">
      <c r="A15" s="18">
        <v>42076</v>
      </c>
      <c r="B15" s="25">
        <f>'13'!B15-SUM(B3:B14)</f>
        <v>0</v>
      </c>
      <c r="C15" s="25">
        <f>'13'!C15-SUM(C3:C14)</f>
        <v>0</v>
      </c>
      <c r="D15" s="28">
        <f>'13'!D15-SUM(D3:D14)</f>
        <v>0</v>
      </c>
      <c r="E15" s="28">
        <f>'13'!E15-SUM(E3:E14)</f>
        <v>0</v>
      </c>
      <c r="F15" s="25">
        <f>'13'!F15-SUM(F3:F14)</f>
        <v>0</v>
      </c>
      <c r="G15" s="25">
        <f>'13'!G15-SUM(G3:G14)</f>
        <v>0</v>
      </c>
      <c r="H15" s="25">
        <f>'13'!H15-SUM(H3:H14)</f>
        <v>0</v>
      </c>
      <c r="I15" s="25">
        <f>'13'!I15-SUM(I3:I14)</f>
        <v>0</v>
      </c>
      <c r="J15" s="25">
        <f>'13'!J15-SUM(J3:J14)</f>
        <v>882</v>
      </c>
      <c r="K15" s="25">
        <f>'13'!K15-SUM(K3:K14)</f>
        <v>1</v>
      </c>
      <c r="L15" s="28">
        <f>'13'!L15-SUM(L3:L14)</f>
        <v>0</v>
      </c>
      <c r="M15" s="28">
        <f>'13'!M15-SUM(M3:M14)</f>
        <v>0</v>
      </c>
      <c r="N15" s="25">
        <f>'13'!N15-SUM(N3:N14)</f>
        <v>8394</v>
      </c>
      <c r="O15" s="25">
        <f>'13'!O15-SUM(O3:O14)</f>
        <v>30</v>
      </c>
      <c r="P15" s="42">
        <f t="shared" si="1"/>
        <v>9276</v>
      </c>
      <c r="Q15" s="42">
        <f t="shared" si="2"/>
        <v>31</v>
      </c>
      <c r="R15" s="34">
        <f t="shared" si="0"/>
        <v>1.917904761904762</v>
      </c>
      <c r="S15" s="16">
        <f t="shared" si="3"/>
        <v>57.07804761904762</v>
      </c>
      <c r="T15" s="3"/>
    </row>
    <row r="16" spans="1:20" ht="13.5" thickBot="1">
      <c r="A16" s="18">
        <v>42077</v>
      </c>
      <c r="B16" s="25">
        <f>'14'!B16-SUM(B3:B15)</f>
        <v>1827</v>
      </c>
      <c r="C16" s="25">
        <f>'14'!C16-SUM(C3:C15)</f>
        <v>4</v>
      </c>
      <c r="D16" s="28">
        <f>'14'!D16-SUM(D3:D15)</f>
        <v>0</v>
      </c>
      <c r="E16" s="28">
        <f>'14'!E16-SUM(E3:E15)</f>
        <v>0</v>
      </c>
      <c r="F16" s="25">
        <f>'14'!F16-SUM(F3:F15)</f>
        <v>9043</v>
      </c>
      <c r="G16" s="25">
        <f>'14'!G16-SUM(G3:G15)</f>
        <v>8</v>
      </c>
      <c r="H16" s="25">
        <f>'14'!H16-SUM(H3:H15)</f>
        <v>1143</v>
      </c>
      <c r="I16" s="25">
        <f>'14'!I16-SUM(I3:I15)</f>
        <v>0</v>
      </c>
      <c r="J16" s="25">
        <f>'14'!J16-SUM(J3:J15)</f>
        <v>1611</v>
      </c>
      <c r="K16" s="25">
        <f>'14'!K16-SUM(K3:K15)</f>
        <v>4</v>
      </c>
      <c r="L16" s="28">
        <f>'14'!L16-SUM(L3:L15)</f>
        <v>0</v>
      </c>
      <c r="M16" s="28">
        <f>'14'!M16-SUM(M3:M15)</f>
        <v>0</v>
      </c>
      <c r="N16" s="25">
        <f>'14'!N16-SUM(N3:N15)</f>
        <v>0</v>
      </c>
      <c r="O16" s="25">
        <f>'14'!O16-SUM(O3:O15)</f>
        <v>44</v>
      </c>
      <c r="P16" s="42">
        <f t="shared" si="1"/>
        <v>13624</v>
      </c>
      <c r="Q16" s="37">
        <f t="shared" si="2"/>
        <v>60</v>
      </c>
      <c r="R16" s="34">
        <f t="shared" si="0"/>
        <v>3.505904761904762</v>
      </c>
      <c r="S16" s="16">
        <f t="shared" si="3"/>
        <v>60.583952380952375</v>
      </c>
      <c r="T16" s="3"/>
    </row>
    <row r="17" spans="1:20" ht="13.5" thickBot="1">
      <c r="A17" s="11">
        <v>42078</v>
      </c>
      <c r="B17" s="26">
        <f>'15'!B17-SUM(B3:B16)</f>
        <v>10634</v>
      </c>
      <c r="C17" s="26">
        <f>'15'!C17-SUM(C3:C16)</f>
        <v>6</v>
      </c>
      <c r="D17" s="27">
        <f>'15'!D17-SUM(D3:D16)</f>
        <v>0</v>
      </c>
      <c r="E17" s="27">
        <f>'15'!E17-SUM(E3:E16)</f>
        <v>0</v>
      </c>
      <c r="F17" s="26">
        <f>'15'!F17-SUM(F3:F16)</f>
        <v>17848</v>
      </c>
      <c r="G17" s="26">
        <f>'15'!G17-SUM(G3:G16)</f>
        <v>20</v>
      </c>
      <c r="H17" s="26">
        <f>'15'!H17-SUM(H3:H16)</f>
        <v>1732</v>
      </c>
      <c r="I17" s="26">
        <f>'15'!I17-SUM(I3:I16)</f>
        <v>1</v>
      </c>
      <c r="J17" s="26">
        <f>'15'!J17-SUM(J3:J16)</f>
        <v>31817</v>
      </c>
      <c r="K17" s="26">
        <f>'15'!K17-SUM(K3:K16)</f>
        <v>25</v>
      </c>
      <c r="L17" s="27">
        <f>'15'!L17-SUM(L3:L16)</f>
        <v>0</v>
      </c>
      <c r="M17" s="27">
        <f>'15'!M17-SUM(M3:M16)</f>
        <v>0</v>
      </c>
      <c r="N17" s="26">
        <f>'15'!N17-SUM(N3:N16)</f>
        <v>0</v>
      </c>
      <c r="O17" s="26">
        <f>'15'!O17-SUM(O3:O16)</f>
        <v>5</v>
      </c>
      <c r="P17" s="37">
        <f t="shared" si="1"/>
        <v>62031</v>
      </c>
      <c r="Q17" s="38">
        <f t="shared" si="2"/>
        <v>57</v>
      </c>
      <c r="R17" s="19">
        <f t="shared" si="0"/>
        <v>5.668142857142857</v>
      </c>
      <c r="S17" s="16">
        <f t="shared" si="3"/>
        <v>66.25209523809524</v>
      </c>
      <c r="T17" s="3"/>
    </row>
    <row r="18" spans="1:20" ht="13.5" thickBot="1">
      <c r="A18" s="11">
        <v>42079</v>
      </c>
      <c r="B18" s="26">
        <f>'16'!B18-SUM(B3:B17)</f>
        <v>479</v>
      </c>
      <c r="C18" s="26">
        <f>'16'!C18-SUM(C3:C17)</f>
        <v>0</v>
      </c>
      <c r="D18" s="27">
        <f>'16'!D18-SUM(D3:D17)</f>
        <v>0</v>
      </c>
      <c r="E18" s="27">
        <f>'16'!E18-SUM(E3:E17)</f>
        <v>0</v>
      </c>
      <c r="F18" s="26">
        <f>'16'!F18-SUM(F3:F17)</f>
        <v>0</v>
      </c>
      <c r="G18" s="26">
        <f>'16'!G18-SUM(G3:G17)</f>
        <v>0</v>
      </c>
      <c r="H18" s="26">
        <f>'16'!H18-SUM(H3:H17)</f>
        <v>0</v>
      </c>
      <c r="I18" s="26">
        <f>'16'!I18-SUM(I3:I17)</f>
        <v>0</v>
      </c>
      <c r="J18" s="26">
        <f>'16'!J18-SUM(J3:J17)</f>
        <v>4516</v>
      </c>
      <c r="K18" s="26">
        <f>'16'!K18-SUM(K3:K17)</f>
        <v>10</v>
      </c>
      <c r="L18" s="27">
        <f>'16'!L18-SUM(L3:L17)</f>
        <v>0</v>
      </c>
      <c r="M18" s="27">
        <f>'16'!M18-SUM(M3:M17)</f>
        <v>0</v>
      </c>
      <c r="N18" s="26">
        <f>'16'!N18-SUM(N3:N17)</f>
        <v>0</v>
      </c>
      <c r="O18" s="26">
        <f>'16'!O18-SUM(O3:O17)</f>
        <v>0</v>
      </c>
      <c r="P18" s="42">
        <f t="shared" si="1"/>
        <v>4995</v>
      </c>
      <c r="Q18" s="42">
        <f t="shared" si="2"/>
        <v>10</v>
      </c>
      <c r="R18" s="34">
        <f t="shared" si="0"/>
        <v>0.714047619047619</v>
      </c>
      <c r="S18" s="16">
        <f t="shared" si="3"/>
        <v>66.96614285714286</v>
      </c>
      <c r="T18" s="3" t="s">
        <v>13</v>
      </c>
    </row>
    <row r="19" spans="1:20" ht="13.5" thickBot="1">
      <c r="A19" s="18">
        <v>42080</v>
      </c>
      <c r="B19" s="25">
        <f>'17'!B19-SUM(B3:B18)</f>
        <v>0</v>
      </c>
      <c r="C19" s="25">
        <f>'17'!C19-SUM(C3:C18)</f>
        <v>0</v>
      </c>
      <c r="D19" s="28">
        <f>'17'!D19-SUM(D3:D18)</f>
        <v>0</v>
      </c>
      <c r="E19" s="28">
        <f>'17'!E19-SUM(E3:E18)</f>
        <v>0</v>
      </c>
      <c r="F19" s="25">
        <f>'17'!F19-SUM(F3:F18)</f>
        <v>4008</v>
      </c>
      <c r="G19" s="25">
        <f>'17'!G19-SUM(G3:G18)</f>
        <v>2</v>
      </c>
      <c r="H19" s="25">
        <f>'17'!H19-SUM(H3:H18)</f>
        <v>6534</v>
      </c>
      <c r="I19" s="25">
        <f>'17'!I19-SUM(I3:I18)</f>
        <v>4</v>
      </c>
      <c r="J19" s="25">
        <f>'17'!J19-SUM(J3:J18)</f>
        <v>40411</v>
      </c>
      <c r="K19" s="25">
        <f>'17'!K19-SUM(K3:K18)</f>
        <v>56</v>
      </c>
      <c r="L19" s="28">
        <f>'17'!L19-SUM(L3:L18)</f>
        <v>0</v>
      </c>
      <c r="M19" s="28">
        <f>'17'!M19-SUM(M3:M18)</f>
        <v>0</v>
      </c>
      <c r="N19" s="25">
        <f>'17'!N19-SUM(N3:N18)</f>
        <v>0</v>
      </c>
      <c r="O19" s="25">
        <f>'17'!O19-SUM(O3:O18)</f>
        <v>0</v>
      </c>
      <c r="P19" s="39">
        <f t="shared" si="1"/>
        <v>50953</v>
      </c>
      <c r="Q19" s="56">
        <f t="shared" si="2"/>
        <v>62</v>
      </c>
      <c r="R19" s="19">
        <f t="shared" si="0"/>
        <v>5.378714285714286</v>
      </c>
      <c r="S19" s="16">
        <f t="shared" si="3"/>
        <v>72.34485714285714</v>
      </c>
      <c r="T19" s="57">
        <f>SUM(B36:O36)/14</f>
        <v>76.59804761904762</v>
      </c>
    </row>
    <row r="20" spans="1:20" ht="13.5" thickBot="1">
      <c r="A20" s="18">
        <v>42081</v>
      </c>
      <c r="B20" s="25">
        <f>'18'!B20-SUM(B3:B19)</f>
        <v>0</v>
      </c>
      <c r="C20" s="25">
        <f>'18'!C20-SUM(C3:C19)</f>
        <v>0</v>
      </c>
      <c r="D20" s="28">
        <f>'18'!D20-SUM(D3:D19)</f>
        <v>0</v>
      </c>
      <c r="E20" s="28">
        <f>'18'!E20-SUM(E3:E19)</f>
        <v>0</v>
      </c>
      <c r="F20" s="25">
        <f>'18'!F20-SUM(F3:F19)</f>
        <v>0</v>
      </c>
      <c r="G20" s="25">
        <f>'18'!G20-SUM(G3:G19)</f>
        <v>0</v>
      </c>
      <c r="H20" s="25">
        <f>'18'!H20-SUM(H3:H19)</f>
        <v>46317</v>
      </c>
      <c r="I20" s="25">
        <f>'18'!I20-SUM(I3:I19)</f>
        <v>43</v>
      </c>
      <c r="J20" s="25">
        <f>'18'!J20-SUM(J3:J19)</f>
        <v>0</v>
      </c>
      <c r="K20" s="25">
        <f>'18'!K20-SUM(K3:K19)</f>
        <v>0</v>
      </c>
      <c r="L20" s="28">
        <f>'18'!L20-SUM(L3:L19)</f>
        <v>0</v>
      </c>
      <c r="M20" s="28">
        <f>'18'!M20-SUM(M3:M19)</f>
        <v>0</v>
      </c>
      <c r="N20" s="25">
        <f>'18'!N20-SUM(N3:N19)</f>
        <v>0</v>
      </c>
      <c r="O20" s="25">
        <f>'18'!O20-SUM(O3:O19)</f>
        <v>0</v>
      </c>
      <c r="P20" s="40">
        <f t="shared" si="1"/>
        <v>46317</v>
      </c>
      <c r="Q20" s="40">
        <f t="shared" si="2"/>
        <v>43</v>
      </c>
      <c r="R20" s="23">
        <f t="shared" si="0"/>
        <v>4.253190476190476</v>
      </c>
      <c r="S20" s="16">
        <f t="shared" si="3"/>
        <v>76.59804761904762</v>
      </c>
      <c r="T20" s="58"/>
    </row>
    <row r="21" spans="1:20" ht="13.5" thickBot="1">
      <c r="A21" s="21">
        <v>42082</v>
      </c>
      <c r="B21" s="26">
        <f>'19'!B21-SUM(B3:B20)</f>
        <v>0</v>
      </c>
      <c r="C21" s="26">
        <f>'19'!C21-SUM(C3:C20)</f>
        <v>0</v>
      </c>
      <c r="D21" s="27">
        <f>'19'!D21-SUM(D3:D20)</f>
        <v>0</v>
      </c>
      <c r="E21" s="27">
        <f>'19'!E21-SUM(E3:E20)</f>
        <v>0</v>
      </c>
      <c r="F21" s="26">
        <f>'19'!F21-SUM(F3:F20)</f>
        <v>0</v>
      </c>
      <c r="G21" s="26">
        <f>'19'!G21-SUM(G3:G20)</f>
        <v>0</v>
      </c>
      <c r="H21" s="26">
        <f>'19'!H21-SUM(H3:H20)</f>
        <v>0</v>
      </c>
      <c r="I21" s="26">
        <f>'19'!I21-SUM(I3:I20)</f>
        <v>0</v>
      </c>
      <c r="J21" s="26">
        <f>'19'!J21-SUM(J3:J20)</f>
        <v>0</v>
      </c>
      <c r="K21" s="26">
        <f>'19'!K21-SUM(K3:K20)</f>
        <v>0</v>
      </c>
      <c r="L21" s="27">
        <f>'19'!L21-SUM(L3:L20)</f>
        <v>0</v>
      </c>
      <c r="M21" s="27">
        <f>'19'!M21-SUM(M3:M20)</f>
        <v>0</v>
      </c>
      <c r="N21" s="26">
        <f>'19'!N21-SUM(N3:N20)</f>
        <v>0</v>
      </c>
      <c r="O21" s="26">
        <f>'19'!O21-SUM(O3:O20)</f>
        <v>0</v>
      </c>
      <c r="P21" s="41">
        <f t="shared" si="1"/>
        <v>0</v>
      </c>
      <c r="Q21" s="41">
        <f t="shared" si="2"/>
        <v>0</v>
      </c>
      <c r="R21" s="15">
        <f t="shared" si="0"/>
        <v>0</v>
      </c>
      <c r="S21" s="16">
        <f t="shared" si="3"/>
        <v>76.59804761904762</v>
      </c>
      <c r="T21" s="58"/>
    </row>
    <row r="22" spans="1:20" ht="13.5" thickBot="1">
      <c r="A22" s="21">
        <v>42083</v>
      </c>
      <c r="B22" s="26">
        <f>'20'!B22-SUM(B3:B21)</f>
        <v>0</v>
      </c>
      <c r="C22" s="26">
        <f>'20'!C22-SUM(C3:C21)</f>
        <v>0</v>
      </c>
      <c r="D22" s="27">
        <f>'20'!D22-SUM(D3:D21)</f>
        <v>0</v>
      </c>
      <c r="E22" s="27">
        <f>'20'!E22-SUM(E3:E21)</f>
        <v>0</v>
      </c>
      <c r="F22" s="26">
        <f>'20'!F22-SUM(F3:F21)</f>
        <v>0</v>
      </c>
      <c r="G22" s="26">
        <f>'20'!G22-SUM(G3:G21)</f>
        <v>0</v>
      </c>
      <c r="H22" s="26">
        <f>'20'!H22-SUM(H3:H21)</f>
        <v>0</v>
      </c>
      <c r="I22" s="26">
        <f>'20'!I22-SUM(I3:I21)</f>
        <v>0</v>
      </c>
      <c r="J22" s="26">
        <f>'20'!J22-SUM(J3:J21)</f>
        <v>0</v>
      </c>
      <c r="K22" s="26">
        <f>'20'!K22-SUM(K3:K21)</f>
        <v>0</v>
      </c>
      <c r="L22" s="27">
        <f>'20'!L22-SUM(L3:L21)</f>
        <v>0</v>
      </c>
      <c r="M22" s="27">
        <f>'20'!M22-SUM(M3:M21)</f>
        <v>0</v>
      </c>
      <c r="N22" s="26">
        <f>'20'!N22-SUM(N3:N21)</f>
        <v>0</v>
      </c>
      <c r="O22" s="26">
        <f>'20'!O22-SUM(O3:O21)</f>
        <v>0</v>
      </c>
      <c r="P22" s="41">
        <f t="shared" si="1"/>
        <v>0</v>
      </c>
      <c r="Q22" s="41">
        <f t="shared" si="2"/>
        <v>0</v>
      </c>
      <c r="R22" s="15">
        <f t="shared" si="0"/>
        <v>0</v>
      </c>
      <c r="S22" s="16">
        <f t="shared" si="3"/>
        <v>76.59804761904762</v>
      </c>
      <c r="T22" s="58"/>
    </row>
    <row r="23" spans="1:20" ht="13.5" thickBot="1">
      <c r="A23" s="22">
        <v>42084</v>
      </c>
      <c r="B23" s="25">
        <f>'21'!B23-SUM(B3:B22)</f>
        <v>0</v>
      </c>
      <c r="C23" s="25">
        <f>'21'!C23-SUM(C3:C22)</f>
        <v>0</v>
      </c>
      <c r="D23" s="28">
        <f>'21'!D23-SUM(D3:D22)</f>
        <v>0</v>
      </c>
      <c r="E23" s="28">
        <f>'21'!E23-SUM(E3:E22)</f>
        <v>0</v>
      </c>
      <c r="F23" s="25">
        <f>'21'!F23-SUM(F3:F22)</f>
        <v>0</v>
      </c>
      <c r="G23" s="25">
        <f>'21'!G23-SUM(G3:G22)</f>
        <v>0</v>
      </c>
      <c r="H23" s="25">
        <f>'21'!H23-SUM(H3:H22)</f>
        <v>0</v>
      </c>
      <c r="I23" s="25">
        <f>'21'!I23-SUM(I3:I22)</f>
        <v>0</v>
      </c>
      <c r="J23" s="25">
        <f>'21'!J23-SUM(J3:J22)</f>
        <v>0</v>
      </c>
      <c r="K23" s="25">
        <f>'21'!K23-SUM(K3:K22)</f>
        <v>0</v>
      </c>
      <c r="L23" s="28">
        <f>'21'!L23-SUM(L3:L22)</f>
        <v>0</v>
      </c>
      <c r="M23" s="28">
        <f>'21'!M23-SUM(M3:M22)</f>
        <v>0</v>
      </c>
      <c r="N23" s="25">
        <f>'21'!N23-SUM(N3:N22)</f>
        <v>0</v>
      </c>
      <c r="O23" s="25">
        <f>'21'!O23-SUM(O3:O22)</f>
        <v>0</v>
      </c>
      <c r="P23" s="41">
        <f t="shared" si="1"/>
        <v>0</v>
      </c>
      <c r="Q23" s="41">
        <f t="shared" si="2"/>
        <v>0</v>
      </c>
      <c r="R23" s="15">
        <f t="shared" si="0"/>
        <v>0</v>
      </c>
      <c r="S23" s="16">
        <f t="shared" si="3"/>
        <v>76.59804761904762</v>
      </c>
      <c r="T23" s="3"/>
    </row>
    <row r="24" spans="1:20" ht="13.5" thickBot="1">
      <c r="A24" s="22">
        <v>42085</v>
      </c>
      <c r="B24" s="25">
        <f>'22'!B24-SUM(B3:B23)</f>
        <v>0</v>
      </c>
      <c r="C24" s="25">
        <f>'22'!C24-SUM(C3:C23)</f>
        <v>0</v>
      </c>
      <c r="D24" s="28">
        <f>'22'!D24-SUM(D3:D23)</f>
        <v>0</v>
      </c>
      <c r="E24" s="28">
        <f>'22'!E24-SUM(E3:E23)</f>
        <v>0</v>
      </c>
      <c r="F24" s="25">
        <f>'22'!F24-SUM(F3:F23)</f>
        <v>0</v>
      </c>
      <c r="G24" s="25">
        <f>'22'!G24-SUM(G3:G23)</f>
        <v>0</v>
      </c>
      <c r="H24" s="25">
        <f>'22'!H24-SUM(H3:H23)</f>
        <v>0</v>
      </c>
      <c r="I24" s="25">
        <f>'22'!I24-SUM(I3:I23)</f>
        <v>0</v>
      </c>
      <c r="J24" s="25">
        <f>'22'!J24-SUM(J3:J23)</f>
        <v>0</v>
      </c>
      <c r="K24" s="25">
        <f>'22'!K24-SUM(K3:K23)</f>
        <v>0</v>
      </c>
      <c r="L24" s="28">
        <f>'22'!L24-SUM(L3:L23)</f>
        <v>0</v>
      </c>
      <c r="M24" s="28">
        <f>'22'!M24-SUM(M3:M23)</f>
        <v>0</v>
      </c>
      <c r="N24" s="25">
        <f>'22'!N24-SUM(N3:N23)</f>
        <v>0</v>
      </c>
      <c r="O24" s="25">
        <f>'22'!O24-SUM(O3:O23)</f>
        <v>0</v>
      </c>
      <c r="P24" s="41">
        <f t="shared" si="1"/>
        <v>0</v>
      </c>
      <c r="Q24" s="41">
        <f t="shared" si="2"/>
        <v>0</v>
      </c>
      <c r="R24" s="15">
        <f t="shared" si="0"/>
        <v>0</v>
      </c>
      <c r="S24" s="16">
        <f t="shared" si="3"/>
        <v>76.59804761904762</v>
      </c>
      <c r="T24" s="3"/>
    </row>
    <row r="25" spans="1:20" ht="13.5" thickBot="1">
      <c r="A25" s="21">
        <v>42086</v>
      </c>
      <c r="B25" s="26">
        <f>'23'!B25-SUM(B3:B24)</f>
        <v>0</v>
      </c>
      <c r="C25" s="26">
        <f>'23'!C25-SUM(C3:C24)</f>
        <v>0</v>
      </c>
      <c r="D25" s="27">
        <f>'23'!D25-SUM(D3:D24)</f>
        <v>0</v>
      </c>
      <c r="E25" s="27">
        <f>'23'!E25-SUM(E3:E24)</f>
        <v>0</v>
      </c>
      <c r="F25" s="26">
        <f>'23'!F25-SUM(F3:F24)</f>
        <v>0</v>
      </c>
      <c r="G25" s="26">
        <f>'23'!G25-SUM(G3:G24)</f>
        <v>0</v>
      </c>
      <c r="H25" s="26">
        <f>'23'!H25-SUM(H3:H24)</f>
        <v>0</v>
      </c>
      <c r="I25" s="26">
        <f>'23'!I25-SUM(I3:I24)</f>
        <v>0</v>
      </c>
      <c r="J25" s="26">
        <f>'23'!J25-SUM(J3:J24)</f>
        <v>0</v>
      </c>
      <c r="K25" s="26">
        <f>'23'!K25-SUM(K3:K24)</f>
        <v>0</v>
      </c>
      <c r="L25" s="27">
        <f>'23'!L25-SUM(L3:L24)</f>
        <v>0</v>
      </c>
      <c r="M25" s="27">
        <f>'23'!M25-SUM(M3:M24)</f>
        <v>0</v>
      </c>
      <c r="N25" s="26">
        <f>'23'!N25-SUM(N3:N24)</f>
        <v>0</v>
      </c>
      <c r="O25" s="26">
        <f>'23'!O25-SUM(O3:O24)</f>
        <v>0</v>
      </c>
      <c r="P25" s="41">
        <f t="shared" si="1"/>
        <v>0</v>
      </c>
      <c r="Q25" s="41">
        <f t="shared" si="2"/>
        <v>0</v>
      </c>
      <c r="R25" s="15">
        <f t="shared" si="0"/>
        <v>0</v>
      </c>
      <c r="S25" s="16">
        <f t="shared" si="3"/>
        <v>76.59804761904762</v>
      </c>
      <c r="T25" s="3"/>
    </row>
    <row r="26" spans="1:20" ht="13.5" thickBot="1">
      <c r="A26" s="21">
        <v>42087</v>
      </c>
      <c r="B26" s="26">
        <f>'24'!B26-SUM(B3:B25)</f>
        <v>0</v>
      </c>
      <c r="C26" s="26">
        <f>'24'!C26-SUM(C3:C25)</f>
        <v>0</v>
      </c>
      <c r="D26" s="27">
        <f>'24'!D26-SUM(D3:D25)</f>
        <v>0</v>
      </c>
      <c r="E26" s="27">
        <f>'24'!E26-SUM(E3:E25)</f>
        <v>0</v>
      </c>
      <c r="F26" s="26">
        <f>'24'!F26-SUM(F3:F25)</f>
        <v>0</v>
      </c>
      <c r="G26" s="26">
        <f>'24'!G26-SUM(G3:G25)</f>
        <v>0</v>
      </c>
      <c r="H26" s="26">
        <f>'24'!H26-SUM(H3:H25)</f>
        <v>0</v>
      </c>
      <c r="I26" s="26">
        <f>'24'!I26-SUM(I3:I25)</f>
        <v>0</v>
      </c>
      <c r="J26" s="26">
        <f>'24'!J26-SUM(J3:J25)</f>
        <v>0</v>
      </c>
      <c r="K26" s="26">
        <f>'24'!K26-SUM(K3:K25)</f>
        <v>0</v>
      </c>
      <c r="L26" s="27">
        <f>'24'!L26-SUM(L3:L25)</f>
        <v>0</v>
      </c>
      <c r="M26" s="27">
        <f>'24'!M26-SUM(M3:M25)</f>
        <v>0</v>
      </c>
      <c r="N26" s="26">
        <f>'24'!N26-SUM(N3:N25)</f>
        <v>0</v>
      </c>
      <c r="O26" s="26">
        <f>'24'!O26-SUM(O3:O25)</f>
        <v>0</v>
      </c>
      <c r="P26" s="41">
        <f t="shared" si="1"/>
        <v>0</v>
      </c>
      <c r="Q26" s="41">
        <f t="shared" si="2"/>
        <v>0</v>
      </c>
      <c r="R26" s="15">
        <f t="shared" si="0"/>
        <v>0</v>
      </c>
      <c r="S26" s="16">
        <f t="shared" si="3"/>
        <v>76.59804761904762</v>
      </c>
      <c r="T26" s="3"/>
    </row>
    <row r="27" spans="1:20" ht="13.5" thickBot="1">
      <c r="A27" s="22">
        <v>42088</v>
      </c>
      <c r="B27" s="25">
        <f>'25'!B27-SUM(B3:B26)</f>
        <v>0</v>
      </c>
      <c r="C27" s="25">
        <f>'25'!C27-SUM(C3:C26)</f>
        <v>0</v>
      </c>
      <c r="D27" s="28">
        <f>'25'!D27-SUM(D3:D26)</f>
        <v>0</v>
      </c>
      <c r="E27" s="28">
        <f>'25'!E27-SUM(E3:E26)</f>
        <v>0</v>
      </c>
      <c r="F27" s="25">
        <f>'25'!F27-SUM(F3:F26)</f>
        <v>0</v>
      </c>
      <c r="G27" s="25">
        <f>'25'!G27-SUM(G3:G26)</f>
        <v>0</v>
      </c>
      <c r="H27" s="25">
        <f>'25'!H27-SUM(H3:H26)</f>
        <v>0</v>
      </c>
      <c r="I27" s="25">
        <f>'25'!I27-SUM(I3:I26)</f>
        <v>0</v>
      </c>
      <c r="J27" s="25">
        <f>'25'!J27-SUM(J3:J26)</f>
        <v>0</v>
      </c>
      <c r="K27" s="25">
        <f>'25'!K27-SUM(K3:K26)</f>
        <v>0</v>
      </c>
      <c r="L27" s="28">
        <f>'25'!L27-SUM(L3:L26)</f>
        <v>0</v>
      </c>
      <c r="M27" s="28">
        <f>'25'!M27-SUM(M3:M26)</f>
        <v>0</v>
      </c>
      <c r="N27" s="25">
        <f>'25'!N27-SUM(N3:N26)</f>
        <v>0</v>
      </c>
      <c r="O27" s="25">
        <f>'25'!O27-SUM(O3:O26)</f>
        <v>0</v>
      </c>
      <c r="P27" s="41">
        <f t="shared" si="1"/>
        <v>0</v>
      </c>
      <c r="Q27" s="41">
        <f t="shared" si="2"/>
        <v>0</v>
      </c>
      <c r="R27" s="15">
        <f t="shared" si="0"/>
        <v>0</v>
      </c>
      <c r="S27" s="16">
        <f t="shared" si="3"/>
        <v>76.59804761904762</v>
      </c>
      <c r="T27" s="3"/>
    </row>
    <row r="28" spans="1:20" ht="13.5" thickBot="1">
      <c r="A28" s="22">
        <v>42089</v>
      </c>
      <c r="B28" s="25">
        <f>'26'!B28-SUM(B3:B27)</f>
        <v>0</v>
      </c>
      <c r="C28" s="25">
        <f>'26'!C28-SUM(C3:C27)</f>
        <v>0</v>
      </c>
      <c r="D28" s="28">
        <f>'26'!D28-SUM(D3:D27)</f>
        <v>0</v>
      </c>
      <c r="E28" s="28">
        <f>'26'!E28-SUM(E3:E27)</f>
        <v>0</v>
      </c>
      <c r="F28" s="25">
        <f>'26'!F28-SUM(F3:F27)</f>
        <v>0</v>
      </c>
      <c r="G28" s="25">
        <f>'26'!G28-SUM(G3:G27)</f>
        <v>0</v>
      </c>
      <c r="H28" s="25">
        <f>'26'!H28-SUM(H3:H27)</f>
        <v>0</v>
      </c>
      <c r="I28" s="25">
        <f>'26'!I28-SUM(I3:I27)</f>
        <v>0</v>
      </c>
      <c r="J28" s="25">
        <f>'26'!J28-SUM(J3:J27)</f>
        <v>0</v>
      </c>
      <c r="K28" s="25">
        <f>'26'!K28-SUM(K3:K27)</f>
        <v>0</v>
      </c>
      <c r="L28" s="28">
        <f>'26'!L28-SUM(L3:L27)</f>
        <v>0</v>
      </c>
      <c r="M28" s="28">
        <f>'26'!M28-SUM(M3:M27)</f>
        <v>0</v>
      </c>
      <c r="N28" s="25">
        <f>'26'!N28-SUM(N3:N27)</f>
        <v>0</v>
      </c>
      <c r="O28" s="25">
        <f>'26'!O28-SUM(O3:O27)</f>
        <v>0</v>
      </c>
      <c r="P28" s="41">
        <f t="shared" si="1"/>
        <v>0</v>
      </c>
      <c r="Q28" s="41">
        <f t="shared" si="2"/>
        <v>0</v>
      </c>
      <c r="R28" s="15">
        <f t="shared" si="0"/>
        <v>0</v>
      </c>
      <c r="S28" s="16">
        <f t="shared" si="3"/>
        <v>76.59804761904762</v>
      </c>
      <c r="T28" s="3"/>
    </row>
    <row r="29" spans="1:20" ht="13.5" thickBot="1">
      <c r="A29" s="21">
        <v>42090</v>
      </c>
      <c r="B29" s="26">
        <f>'27'!B29-SUM(B3:B28)</f>
        <v>0</v>
      </c>
      <c r="C29" s="26">
        <f>'27'!C29-SUM(C3:C28)</f>
        <v>0</v>
      </c>
      <c r="D29" s="27">
        <f>'27'!D29-SUM(D3:D28)</f>
        <v>0</v>
      </c>
      <c r="E29" s="27">
        <f>'27'!E29-SUM(E3:E28)</f>
        <v>0</v>
      </c>
      <c r="F29" s="26">
        <f>'27'!F29-SUM(F3:F28)</f>
        <v>0</v>
      </c>
      <c r="G29" s="26">
        <f>'27'!G29-SUM(G3:G28)</f>
        <v>0</v>
      </c>
      <c r="H29" s="26">
        <f>'27'!H29-SUM(H3:H28)</f>
        <v>0</v>
      </c>
      <c r="I29" s="26">
        <f>'27'!I29-SUM(I3:I28)</f>
        <v>0</v>
      </c>
      <c r="J29" s="26">
        <f>'27'!J29-SUM(J3:J28)</f>
        <v>0</v>
      </c>
      <c r="K29" s="26">
        <f>'27'!K29-SUM(K3:K28)</f>
        <v>0</v>
      </c>
      <c r="L29" s="27">
        <f>'27'!L29-SUM(L3:L28)</f>
        <v>0</v>
      </c>
      <c r="M29" s="27">
        <f>'27'!M29-SUM(M3:M28)</f>
        <v>0</v>
      </c>
      <c r="N29" s="26">
        <f>'27'!N29-SUM(N3:N28)</f>
        <v>0</v>
      </c>
      <c r="O29" s="26">
        <f>'27'!O29-SUM(O3:O28)</f>
        <v>0</v>
      </c>
      <c r="P29" s="41">
        <f t="shared" si="1"/>
        <v>0</v>
      </c>
      <c r="Q29" s="41">
        <f t="shared" si="2"/>
        <v>0</v>
      </c>
      <c r="R29" s="15">
        <f t="shared" si="0"/>
        <v>0</v>
      </c>
      <c r="S29" s="16">
        <f t="shared" si="3"/>
        <v>76.59804761904762</v>
      </c>
      <c r="T29" s="3"/>
    </row>
    <row r="30" spans="1:20" ht="13.5" thickBot="1">
      <c r="A30" s="21">
        <v>42091</v>
      </c>
      <c r="B30" s="26">
        <f>'28'!B30-SUM(B3:B29)</f>
        <v>0</v>
      </c>
      <c r="C30" s="26">
        <f>'28'!C30-SUM(C3:C29)</f>
        <v>0</v>
      </c>
      <c r="D30" s="27">
        <f>'28'!D30-SUM(D3:D29)</f>
        <v>0</v>
      </c>
      <c r="E30" s="27">
        <f>'28'!E30-SUM(E3:E29)</f>
        <v>0</v>
      </c>
      <c r="F30" s="26">
        <f>'28'!F30-SUM(F3:F29)</f>
        <v>0</v>
      </c>
      <c r="G30" s="26">
        <f>'28'!G30-SUM(G3:G29)</f>
        <v>0</v>
      </c>
      <c r="H30" s="26">
        <f>'28'!H30-SUM(H3:H29)</f>
        <v>0</v>
      </c>
      <c r="I30" s="26">
        <f>'28'!I30-SUM(I3:I29)</f>
        <v>0</v>
      </c>
      <c r="J30" s="26">
        <f>'28'!J30-SUM(J3:J29)</f>
        <v>0</v>
      </c>
      <c r="K30" s="26">
        <f>'28'!K30-SUM(K3:K29)</f>
        <v>0</v>
      </c>
      <c r="L30" s="27">
        <f>'28'!L30-SUM(L3:L29)</f>
        <v>0</v>
      </c>
      <c r="M30" s="27">
        <f>'28'!M30-SUM(M3:M29)</f>
        <v>0</v>
      </c>
      <c r="N30" s="26">
        <f>'28'!N30-SUM(N3:N29)</f>
        <v>0</v>
      </c>
      <c r="O30" s="26">
        <f>'28'!O30-SUM(O3:O29)</f>
        <v>0</v>
      </c>
      <c r="P30" s="41">
        <f t="shared" si="1"/>
        <v>0</v>
      </c>
      <c r="Q30" s="41">
        <f t="shared" si="2"/>
        <v>0</v>
      </c>
      <c r="R30" s="15">
        <f t="shared" si="0"/>
        <v>0</v>
      </c>
      <c r="S30" s="16">
        <f t="shared" si="3"/>
        <v>76.59804761904762</v>
      </c>
      <c r="T30" s="3"/>
    </row>
    <row r="31" spans="1:20" ht="13.5" thickBot="1">
      <c r="A31" s="22">
        <v>42092</v>
      </c>
      <c r="B31" s="25">
        <f>'29'!B31-SUM(B3:B30)</f>
        <v>0</v>
      </c>
      <c r="C31" s="25">
        <f>'29'!C31-SUM(C3:C30)</f>
        <v>0</v>
      </c>
      <c r="D31" s="28">
        <f>'29'!D31-SUM(D3:D30)</f>
        <v>0</v>
      </c>
      <c r="E31" s="28">
        <f>'29'!E31-SUM(E3:E30)</f>
        <v>0</v>
      </c>
      <c r="F31" s="25">
        <f>'29'!F31-SUM(F3:F30)</f>
        <v>0</v>
      </c>
      <c r="G31" s="25">
        <f>'29'!G31-SUM(G3:G30)</f>
        <v>0</v>
      </c>
      <c r="H31" s="25">
        <f>'29'!H31-SUM(H3:H30)</f>
        <v>0</v>
      </c>
      <c r="I31" s="25">
        <f>'29'!I31-SUM(I3:I30)</f>
        <v>0</v>
      </c>
      <c r="J31" s="25">
        <f>'29'!J31-SUM(J3:J30)</f>
        <v>0</v>
      </c>
      <c r="K31" s="25">
        <f>'29'!K31-SUM(K3:K30)</f>
        <v>0</v>
      </c>
      <c r="L31" s="28">
        <f>'29'!L31-SUM(L3:L30)</f>
        <v>0</v>
      </c>
      <c r="M31" s="28">
        <f>'29'!M31-SUM(M3:M30)</f>
        <v>0</v>
      </c>
      <c r="N31" s="25">
        <f>'29'!N31-SUM(N3:N30)</f>
        <v>0</v>
      </c>
      <c r="O31" s="25">
        <f>'29'!O31-SUM(O3:O30)</f>
        <v>0</v>
      </c>
      <c r="P31" s="41">
        <f t="shared" si="1"/>
        <v>0</v>
      </c>
      <c r="Q31" s="41">
        <f t="shared" si="2"/>
        <v>0</v>
      </c>
      <c r="R31" s="15">
        <f t="shared" si="0"/>
        <v>0</v>
      </c>
      <c r="S31" s="16">
        <f t="shared" si="3"/>
        <v>76.59804761904762</v>
      </c>
      <c r="T31" s="3"/>
    </row>
    <row r="32" spans="1:20" ht="13.5" thickBot="1">
      <c r="A32" s="22">
        <v>42093</v>
      </c>
      <c r="B32" s="25">
        <f>'30'!B32-SUM(B3:B31)</f>
        <v>0</v>
      </c>
      <c r="C32" s="25">
        <f>'30'!C32-SUM(C3:C31)</f>
        <v>0</v>
      </c>
      <c r="D32" s="28">
        <f>'30'!D32-SUM(D3:D31)</f>
        <v>0</v>
      </c>
      <c r="E32" s="28">
        <f>'30'!E32-SUM(E3:E31)</f>
        <v>0</v>
      </c>
      <c r="F32" s="25">
        <f>'30'!F32-SUM(F3:F31)</f>
        <v>0</v>
      </c>
      <c r="G32" s="25">
        <f>'30'!G32-SUM(G3:G31)</f>
        <v>0</v>
      </c>
      <c r="H32" s="25">
        <f>'30'!H32-SUM(H3:H31)</f>
        <v>0</v>
      </c>
      <c r="I32" s="25">
        <f>'30'!I32-SUM(I3:I31)</f>
        <v>0</v>
      </c>
      <c r="J32" s="25">
        <f>'30'!J32-SUM(J3:J31)</f>
        <v>0</v>
      </c>
      <c r="K32" s="25">
        <f>'30'!K32-SUM(K3:K31)</f>
        <v>0</v>
      </c>
      <c r="L32" s="28">
        <f>'30'!L32-SUM(L3:L31)</f>
        <v>0</v>
      </c>
      <c r="M32" s="28">
        <f>'30'!M32-SUM(M3:M31)</f>
        <v>0</v>
      </c>
      <c r="N32" s="25">
        <f>'30'!N32-SUM(N3:N31)</f>
        <v>0</v>
      </c>
      <c r="O32" s="25">
        <f>'30'!O32-SUM(O3:O31)</f>
        <v>0</v>
      </c>
      <c r="P32" s="41">
        <f t="shared" si="1"/>
        <v>0</v>
      </c>
      <c r="Q32" s="41">
        <f t="shared" si="2"/>
        <v>0</v>
      </c>
      <c r="R32" s="15">
        <f t="shared" si="0"/>
        <v>0</v>
      </c>
      <c r="S32" s="16">
        <f t="shared" si="3"/>
        <v>76.59804761904762</v>
      </c>
      <c r="T32" s="3"/>
    </row>
    <row r="33" spans="1:20" ht="13.5" thickBot="1">
      <c r="A33" s="21">
        <v>42094</v>
      </c>
      <c r="B33" s="26">
        <f>'31'!B33-SUM(B3:B32)</f>
        <v>0</v>
      </c>
      <c r="C33" s="26">
        <f>'31'!C33-SUM(C3:C32)</f>
        <v>0</v>
      </c>
      <c r="D33" s="27">
        <f>'31'!D33-SUM(D3:D32)</f>
        <v>0</v>
      </c>
      <c r="E33" s="27">
        <f>'31'!E33-SUM(E3:E32)</f>
        <v>0</v>
      </c>
      <c r="F33" s="26">
        <f>'31'!F33-SUM(F3:F32)</f>
        <v>0</v>
      </c>
      <c r="G33" s="26">
        <f>'31'!G33-SUM(G3:G32)</f>
        <v>0</v>
      </c>
      <c r="H33" s="26">
        <f>'31'!H33-SUM(H3:H32)</f>
        <v>0</v>
      </c>
      <c r="I33" s="26">
        <f>'31'!I33-SUM(I3:I32)</f>
        <v>0</v>
      </c>
      <c r="J33" s="26">
        <f>'31'!J33-SUM(J3:J32)</f>
        <v>0</v>
      </c>
      <c r="K33" s="26">
        <f>'31'!K33-SUM(K3:K32)</f>
        <v>0</v>
      </c>
      <c r="L33" s="27">
        <f>'31'!L33-SUM(L3:L32)</f>
        <v>0</v>
      </c>
      <c r="M33" s="27">
        <f>'31'!M33-SUM(M3:M32)</f>
        <v>0</v>
      </c>
      <c r="N33" s="26">
        <f>'31'!N33-SUM(N3:N32)</f>
        <v>0</v>
      </c>
      <c r="O33" s="26">
        <f>'31'!O33-SUM(O3:O32)</f>
        <v>0</v>
      </c>
      <c r="P33" s="41">
        <f t="shared" si="1"/>
        <v>0</v>
      </c>
      <c r="Q33" s="41">
        <f t="shared" si="2"/>
        <v>0</v>
      </c>
      <c r="R33" s="15">
        <f t="shared" si="0"/>
        <v>0</v>
      </c>
      <c r="S33" s="16">
        <f t="shared" si="3"/>
        <v>76.59804761904762</v>
      </c>
      <c r="T33" s="3"/>
    </row>
    <row r="34" spans="1:20" ht="12.75">
      <c r="A34" s="12" t="s">
        <v>9</v>
      </c>
      <c r="B34" s="35">
        <f aca="true" t="shared" si="4" ref="B34:O34">SUM(B3:B33)</f>
        <v>51626</v>
      </c>
      <c r="C34" s="35">
        <f t="shared" si="4"/>
        <v>39</v>
      </c>
      <c r="D34" s="29">
        <f t="shared" si="4"/>
        <v>150000</v>
      </c>
      <c r="E34" s="29">
        <f t="shared" si="4"/>
        <v>150</v>
      </c>
      <c r="F34" s="54">
        <f t="shared" si="4"/>
        <v>98226</v>
      </c>
      <c r="G34" s="54">
        <f t="shared" si="4"/>
        <v>77</v>
      </c>
      <c r="H34" s="54">
        <f t="shared" si="4"/>
        <v>77707</v>
      </c>
      <c r="I34" s="35">
        <f t="shared" si="4"/>
        <v>65</v>
      </c>
      <c r="J34" s="29">
        <f t="shared" si="4"/>
        <v>150000</v>
      </c>
      <c r="K34" s="29">
        <f t="shared" si="4"/>
        <v>150</v>
      </c>
      <c r="L34" s="29">
        <f t="shared" si="4"/>
        <v>150000</v>
      </c>
      <c r="M34" s="29">
        <f t="shared" si="4"/>
        <v>150</v>
      </c>
      <c r="N34" s="29">
        <f t="shared" si="4"/>
        <v>150000</v>
      </c>
      <c r="O34" s="52">
        <f t="shared" si="4"/>
        <v>150</v>
      </c>
      <c r="P34" s="48">
        <f>B34+D34+F34+H34+J34+L34+N34</f>
        <v>827559</v>
      </c>
      <c r="Q34" s="50">
        <f>C34+E34+G34+I34+K34+M34+O34</f>
        <v>781</v>
      </c>
      <c r="R34" s="30"/>
      <c r="S34" s="17"/>
      <c r="T34" s="3"/>
    </row>
    <row r="35" spans="1:20" ht="13.5" thickBot="1">
      <c r="A35" s="13" t="s">
        <v>11</v>
      </c>
      <c r="B35" s="36">
        <f>150000-B34</f>
        <v>98374</v>
      </c>
      <c r="C35" s="36">
        <f>150-C34</f>
        <v>111</v>
      </c>
      <c r="D35" s="31">
        <f>150000-D34</f>
        <v>0</v>
      </c>
      <c r="E35" s="31">
        <f>150-E34</f>
        <v>0</v>
      </c>
      <c r="F35" s="55">
        <f>150000-F34</f>
        <v>51774</v>
      </c>
      <c r="G35" s="55">
        <f>150-G34</f>
        <v>73</v>
      </c>
      <c r="H35" s="55">
        <f>150000-H34</f>
        <v>72293</v>
      </c>
      <c r="I35" s="36">
        <f>150-I34</f>
        <v>85</v>
      </c>
      <c r="J35" s="31">
        <f>150000-J34</f>
        <v>0</v>
      </c>
      <c r="K35" s="31">
        <f>150-K34</f>
        <v>0</v>
      </c>
      <c r="L35" s="31">
        <f>150000-L34</f>
        <v>0</v>
      </c>
      <c r="M35" s="31">
        <f>150-M34</f>
        <v>0</v>
      </c>
      <c r="N35" s="31">
        <f>150000-N34</f>
        <v>0</v>
      </c>
      <c r="O35" s="53">
        <f>150-O34</f>
        <v>0</v>
      </c>
      <c r="P35" s="49">
        <f>B35+D35+F35+H35+J35+L35+N35</f>
        <v>222441</v>
      </c>
      <c r="Q35" s="51">
        <f>C35+E35+G35+I35+K35+M35+O35</f>
        <v>269</v>
      </c>
      <c r="R35" s="30"/>
      <c r="S35" s="17"/>
      <c r="T35" s="3"/>
    </row>
    <row r="36" spans="1:20" ht="13.5" thickBot="1">
      <c r="A36" s="14" t="s">
        <v>12</v>
      </c>
      <c r="B36" s="32">
        <f aca="true" t="shared" si="5" ref="B36:N36">B34*100/150000</f>
        <v>34.41733333333333</v>
      </c>
      <c r="C36" s="32">
        <f>C34*100/150</f>
        <v>26</v>
      </c>
      <c r="D36" s="32">
        <f t="shared" si="5"/>
        <v>100</v>
      </c>
      <c r="E36" s="32">
        <f>E34*100/150</f>
        <v>100</v>
      </c>
      <c r="F36" s="32">
        <f t="shared" si="5"/>
        <v>65.484</v>
      </c>
      <c r="G36" s="32">
        <f>G34*100/150</f>
        <v>51.333333333333336</v>
      </c>
      <c r="H36" s="32">
        <f t="shared" si="5"/>
        <v>51.80466666666667</v>
      </c>
      <c r="I36" s="32">
        <f>I34*100/150</f>
        <v>43.333333333333336</v>
      </c>
      <c r="J36" s="32">
        <f t="shared" si="5"/>
        <v>100</v>
      </c>
      <c r="K36" s="32">
        <f>K34*100/150</f>
        <v>100</v>
      </c>
      <c r="L36" s="32">
        <f t="shared" si="5"/>
        <v>100</v>
      </c>
      <c r="M36" s="32">
        <f>M34*100/150</f>
        <v>100</v>
      </c>
      <c r="N36" s="32">
        <f t="shared" si="5"/>
        <v>100</v>
      </c>
      <c r="O36" s="33">
        <f>O34*100/150</f>
        <v>100</v>
      </c>
      <c r="P36" s="32">
        <f>(N36+L36+J36+H36+F36+D36+B36)/7</f>
        <v>78.81514285714285</v>
      </c>
      <c r="Q36" s="32">
        <f>(O36+M36+K36+I36+G36+E36+C36)/7</f>
        <v>74.38095238095238</v>
      </c>
      <c r="R36" s="17"/>
      <c r="S36" s="17"/>
      <c r="T36" s="3"/>
    </row>
  </sheetData>
  <mergeCells count="1">
    <mergeCell ref="T19:T22"/>
  </mergeCells>
  <printOptions/>
  <pageMargins left="0.75" right="0.75" top="1" bottom="1" header="0.5" footer="0.5"/>
  <pageSetup horizontalDpi="200" verticalDpi="200" orientation="portrait" r:id="rId1"/>
  <ignoredErrors>
    <ignoredError sqref="K36 C35:J36 L35:O36 K3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O12" sqref="O12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>
        <v>23714</v>
      </c>
      <c r="C11" s="1">
        <v>16</v>
      </c>
      <c r="D11" s="1">
        <f>8!D10</f>
        <v>150000</v>
      </c>
      <c r="E11" s="1">
        <f>8!E10</f>
        <v>150</v>
      </c>
      <c r="F11" s="1">
        <v>41419</v>
      </c>
      <c r="G11" s="1">
        <v>30</v>
      </c>
      <c r="H11" s="1">
        <v>16607</v>
      </c>
      <c r="I11" s="1">
        <v>11</v>
      </c>
      <c r="J11" s="1">
        <v>45242</v>
      </c>
      <c r="K11" s="1">
        <v>30</v>
      </c>
      <c r="L11" s="1">
        <f>8!L10</f>
        <v>150000</v>
      </c>
      <c r="M11" s="1">
        <f>8!M10</f>
        <v>150</v>
      </c>
      <c r="N11" s="1">
        <v>43705</v>
      </c>
      <c r="O11" s="1">
        <v>16</v>
      </c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O33"/>
  <sheetViews>
    <sheetView workbookViewId="0" topLeftCell="A1">
      <selection activeCell="G37" sqref="G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>
        <v>28414</v>
      </c>
      <c r="C12" s="1">
        <v>23</v>
      </c>
      <c r="D12" s="1">
        <f>9!D11</f>
        <v>150000</v>
      </c>
      <c r="E12" s="1">
        <f>9!E11</f>
        <v>150</v>
      </c>
      <c r="F12" s="1">
        <v>63557</v>
      </c>
      <c r="G12" s="1">
        <v>40</v>
      </c>
      <c r="H12" s="1">
        <f>9!H11</f>
        <v>16607</v>
      </c>
      <c r="I12" s="1">
        <f>9!I11</f>
        <v>11</v>
      </c>
      <c r="J12" s="1">
        <v>49328</v>
      </c>
      <c r="K12" s="1">
        <v>32</v>
      </c>
      <c r="L12" s="1">
        <f>9!L11</f>
        <v>150000</v>
      </c>
      <c r="M12" s="1">
        <f>9!M11</f>
        <v>150</v>
      </c>
      <c r="N12" s="1">
        <v>88936</v>
      </c>
      <c r="O12" s="1">
        <v>41</v>
      </c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O13" sqref="O13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>
        <v>38686</v>
      </c>
      <c r="C13" s="1">
        <v>29</v>
      </c>
      <c r="D13" s="1">
        <f>'10'!D12</f>
        <v>150000</v>
      </c>
      <c r="E13" s="1">
        <f>'10'!E12</f>
        <v>150</v>
      </c>
      <c r="F13" s="1">
        <f>'10'!F12</f>
        <v>63557</v>
      </c>
      <c r="G13" s="1">
        <f>'10'!G12</f>
        <v>40</v>
      </c>
      <c r="H13" s="1">
        <v>21981</v>
      </c>
      <c r="I13" s="1">
        <v>17</v>
      </c>
      <c r="J13" s="1">
        <v>58994</v>
      </c>
      <c r="K13" s="1">
        <v>35</v>
      </c>
      <c r="L13" s="1">
        <f>'10'!L12</f>
        <v>150000</v>
      </c>
      <c r="M13" s="1">
        <f>'10'!M12</f>
        <v>150</v>
      </c>
      <c r="N13" s="1">
        <v>108813</v>
      </c>
      <c r="O13" s="1">
        <v>53</v>
      </c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F38" sqref="F38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>
        <f>'11'!B13</f>
        <v>38686</v>
      </c>
      <c r="C14" s="1">
        <f>'11'!C13</f>
        <v>29</v>
      </c>
      <c r="D14" s="1">
        <f>'11'!D13</f>
        <v>150000</v>
      </c>
      <c r="E14" s="1">
        <f>'11'!E13</f>
        <v>150</v>
      </c>
      <c r="F14" s="1">
        <v>67327</v>
      </c>
      <c r="G14" s="1">
        <v>47</v>
      </c>
      <c r="H14" s="1">
        <f>'11'!H13</f>
        <v>21981</v>
      </c>
      <c r="I14" s="1">
        <f>'11'!I13</f>
        <v>17</v>
      </c>
      <c r="J14" s="1">
        <v>70763</v>
      </c>
      <c r="K14" s="1">
        <v>54</v>
      </c>
      <c r="L14" s="1">
        <f>'11'!L13</f>
        <v>150000</v>
      </c>
      <c r="M14" s="1">
        <f>'11'!M13</f>
        <v>150</v>
      </c>
      <c r="N14" s="1">
        <v>141606</v>
      </c>
      <c r="O14" s="1">
        <v>71</v>
      </c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H15" sqref="H15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>
        <f>'12'!B14</f>
        <v>38686</v>
      </c>
      <c r="C15" s="1">
        <f>'12'!C14</f>
        <v>29</v>
      </c>
      <c r="D15" s="1">
        <f>'12'!D14</f>
        <v>150000</v>
      </c>
      <c r="E15" s="1">
        <f>'12'!E14</f>
        <v>150</v>
      </c>
      <c r="F15" s="1">
        <f>'12'!F14</f>
        <v>67327</v>
      </c>
      <c r="G15" s="1">
        <f>'12'!G14</f>
        <v>47</v>
      </c>
      <c r="H15" s="1">
        <f>'12'!H14</f>
        <v>21981</v>
      </c>
      <c r="I15" s="1">
        <f>'12'!I14</f>
        <v>17</v>
      </c>
      <c r="J15" s="1">
        <v>71645</v>
      </c>
      <c r="K15" s="1">
        <v>55</v>
      </c>
      <c r="L15" s="1">
        <f>'12'!L14</f>
        <v>150000</v>
      </c>
      <c r="M15" s="1">
        <f>'12'!M14</f>
        <v>150</v>
      </c>
      <c r="N15" s="1">
        <v>150000</v>
      </c>
      <c r="O15" s="1">
        <v>101</v>
      </c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K17" sqref="K1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>
        <v>40513</v>
      </c>
      <c r="C16" s="1">
        <v>33</v>
      </c>
      <c r="D16" s="1">
        <f>'13'!D15</f>
        <v>150000</v>
      </c>
      <c r="E16" s="1">
        <f>'13'!E15</f>
        <v>150</v>
      </c>
      <c r="F16" s="1">
        <v>76370</v>
      </c>
      <c r="G16" s="1">
        <v>55</v>
      </c>
      <c r="H16" s="1">
        <v>23124</v>
      </c>
      <c r="I16" s="1">
        <f>'13'!I15</f>
        <v>17</v>
      </c>
      <c r="J16" s="1">
        <v>73256</v>
      </c>
      <c r="K16" s="1">
        <v>59</v>
      </c>
      <c r="L16" s="1">
        <f>'13'!L15</f>
        <v>150000</v>
      </c>
      <c r="M16" s="1">
        <f>'13'!M15</f>
        <v>150</v>
      </c>
      <c r="N16" s="1">
        <f>'13'!N15</f>
        <v>150000</v>
      </c>
      <c r="O16" s="1">
        <v>145</v>
      </c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O33"/>
  <sheetViews>
    <sheetView workbookViewId="0" topLeftCell="G9">
      <selection activeCell="O43" sqref="O43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>
        <v>51147</v>
      </c>
      <c r="C17" s="1">
        <v>39</v>
      </c>
      <c r="D17" s="1">
        <f>'14'!D16</f>
        <v>150000</v>
      </c>
      <c r="E17" s="1">
        <f>'14'!E16</f>
        <v>150</v>
      </c>
      <c r="F17" s="1">
        <v>94218</v>
      </c>
      <c r="G17" s="1">
        <v>75</v>
      </c>
      <c r="H17" s="1">
        <v>24856</v>
      </c>
      <c r="I17" s="1">
        <v>18</v>
      </c>
      <c r="J17" s="1">
        <v>105073</v>
      </c>
      <c r="K17" s="1">
        <v>84</v>
      </c>
      <c r="L17" s="1">
        <f>'14'!L16</f>
        <v>150000</v>
      </c>
      <c r="M17" s="1">
        <f>'14'!M16</f>
        <v>150</v>
      </c>
      <c r="N17" s="1">
        <f>'14'!N16</f>
        <v>150000</v>
      </c>
      <c r="O17" s="1">
        <v>150</v>
      </c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B8">
      <selection activeCell="K17" sqref="K1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>
        <v>51626</v>
      </c>
      <c r="C18" s="1">
        <f>'15'!C17</f>
        <v>39</v>
      </c>
      <c r="D18" s="1">
        <f>'15'!D17</f>
        <v>150000</v>
      </c>
      <c r="E18" s="1">
        <f>'15'!E17</f>
        <v>150</v>
      </c>
      <c r="F18" s="1">
        <f>'15'!F17</f>
        <v>94218</v>
      </c>
      <c r="G18" s="1">
        <f>'15'!G17</f>
        <v>75</v>
      </c>
      <c r="H18" s="1">
        <f>'15'!H17</f>
        <v>24856</v>
      </c>
      <c r="I18" s="1">
        <f>'15'!I17</f>
        <v>18</v>
      </c>
      <c r="J18" s="1">
        <v>109589</v>
      </c>
      <c r="K18" s="1">
        <v>94</v>
      </c>
      <c r="L18" s="1">
        <f>'15'!L17</f>
        <v>150000</v>
      </c>
      <c r="M18" s="1">
        <f>'15'!M17</f>
        <v>150</v>
      </c>
      <c r="N18" s="1">
        <f>'15'!N17</f>
        <v>150000</v>
      </c>
      <c r="O18" s="1">
        <f>'15'!O17</f>
        <v>150</v>
      </c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O33"/>
  <sheetViews>
    <sheetView workbookViewId="0" topLeftCell="A1">
      <selection activeCell="L19" sqref="L19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>
        <f>'16'!B18</f>
        <v>51626</v>
      </c>
      <c r="C19" s="1">
        <f>'16'!C18</f>
        <v>39</v>
      </c>
      <c r="D19" s="1">
        <f>'16'!D18</f>
        <v>150000</v>
      </c>
      <c r="E19" s="1">
        <f>'16'!E18</f>
        <v>150</v>
      </c>
      <c r="F19" s="1">
        <v>98226</v>
      </c>
      <c r="G19" s="1">
        <v>77</v>
      </c>
      <c r="H19" s="1">
        <v>31390</v>
      </c>
      <c r="I19" s="1">
        <v>22</v>
      </c>
      <c r="J19" s="1">
        <v>150000</v>
      </c>
      <c r="K19" s="1">
        <v>150</v>
      </c>
      <c r="L19" s="1">
        <f>'16'!L18</f>
        <v>150000</v>
      </c>
      <c r="M19" s="1">
        <f>'16'!M18</f>
        <v>150</v>
      </c>
      <c r="N19" s="1">
        <f>'16'!N18</f>
        <v>150000</v>
      </c>
      <c r="O19" s="1">
        <f>'16'!O18</f>
        <v>150</v>
      </c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O33"/>
  <sheetViews>
    <sheetView workbookViewId="0" topLeftCell="A1">
      <selection activeCell="I38" sqref="I38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>
        <f>'17'!B19</f>
        <v>51626</v>
      </c>
      <c r="C20" s="1">
        <f>'17'!C19</f>
        <v>39</v>
      </c>
      <c r="D20" s="1">
        <f>'17'!D19</f>
        <v>150000</v>
      </c>
      <c r="E20" s="1">
        <f>'17'!E19</f>
        <v>150</v>
      </c>
      <c r="F20" s="1">
        <f>'17'!F19</f>
        <v>98226</v>
      </c>
      <c r="G20" s="1">
        <f>'17'!G19</f>
        <v>77</v>
      </c>
      <c r="H20" s="1">
        <v>77707</v>
      </c>
      <c r="I20" s="1">
        <v>65</v>
      </c>
      <c r="J20" s="1">
        <f>'17'!J19</f>
        <v>150000</v>
      </c>
      <c r="K20" s="1">
        <f>'17'!K19</f>
        <v>150</v>
      </c>
      <c r="L20" s="1">
        <f>'17'!L19</f>
        <v>150000</v>
      </c>
      <c r="M20" s="1">
        <f>'17'!M19</f>
        <v>150</v>
      </c>
      <c r="N20" s="1">
        <f>'17'!N19</f>
        <v>150000</v>
      </c>
      <c r="O20" s="1">
        <f>'17'!O19</f>
        <v>150</v>
      </c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33"/>
  <sheetViews>
    <sheetView workbookViewId="0" topLeftCell="A1">
      <pane xSplit="15" ySplit="33" topLeftCell="P3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>
        <v>2612</v>
      </c>
      <c r="C3" s="1">
        <v>2</v>
      </c>
      <c r="D3" s="1">
        <v>37684</v>
      </c>
      <c r="E3" s="1">
        <v>29</v>
      </c>
      <c r="F3" s="1">
        <v>12518</v>
      </c>
      <c r="G3" s="1">
        <v>6</v>
      </c>
      <c r="H3" s="1">
        <v>6849</v>
      </c>
      <c r="I3" s="1">
        <v>3</v>
      </c>
      <c r="J3" s="1">
        <v>0</v>
      </c>
      <c r="K3" s="1">
        <v>0</v>
      </c>
      <c r="L3" s="1">
        <v>4489</v>
      </c>
      <c r="M3" s="1">
        <v>5</v>
      </c>
      <c r="N3" s="1">
        <v>0</v>
      </c>
      <c r="O3" s="1">
        <v>0</v>
      </c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>
        <f>'18'!B20</f>
        <v>51626</v>
      </c>
      <c r="C21" s="1">
        <f>'18'!C20</f>
        <v>39</v>
      </c>
      <c r="D21" s="1">
        <f>'18'!D20</f>
        <v>150000</v>
      </c>
      <c r="E21" s="1">
        <f>'18'!E20</f>
        <v>150</v>
      </c>
      <c r="F21" s="1">
        <f>'18'!F20</f>
        <v>98226</v>
      </c>
      <c r="G21" s="1">
        <f>'18'!G20</f>
        <v>77</v>
      </c>
      <c r="H21" s="1">
        <f>'18'!H20</f>
        <v>77707</v>
      </c>
      <c r="I21" s="1">
        <f>'18'!I20</f>
        <v>65</v>
      </c>
      <c r="J21" s="1">
        <f>'18'!J20</f>
        <v>150000</v>
      </c>
      <c r="K21" s="1">
        <f>'18'!K20</f>
        <v>150</v>
      </c>
      <c r="L21" s="1">
        <f>'18'!L20</f>
        <v>150000</v>
      </c>
      <c r="M21" s="1">
        <f>'18'!M20</f>
        <v>150</v>
      </c>
      <c r="N21" s="1">
        <f>'18'!N20</f>
        <v>150000</v>
      </c>
      <c r="O21" s="1">
        <f>'18'!O20</f>
        <v>150</v>
      </c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>
        <f>'19'!B21</f>
        <v>51626</v>
      </c>
      <c r="C22" s="1">
        <f>'19'!C21</f>
        <v>39</v>
      </c>
      <c r="D22" s="1">
        <f>'19'!D21</f>
        <v>150000</v>
      </c>
      <c r="E22" s="1">
        <f>'19'!E21</f>
        <v>150</v>
      </c>
      <c r="F22" s="1">
        <f>'19'!F21</f>
        <v>98226</v>
      </c>
      <c r="G22" s="1">
        <f>'19'!G21</f>
        <v>77</v>
      </c>
      <c r="H22" s="1">
        <f>'19'!H21</f>
        <v>77707</v>
      </c>
      <c r="I22" s="1">
        <f>'19'!I21</f>
        <v>65</v>
      </c>
      <c r="J22" s="1">
        <f>'19'!J21</f>
        <v>150000</v>
      </c>
      <c r="K22" s="1">
        <f>'19'!K21</f>
        <v>150</v>
      </c>
      <c r="L22" s="1">
        <f>'19'!L21</f>
        <v>150000</v>
      </c>
      <c r="M22" s="1">
        <f>'19'!M21</f>
        <v>150</v>
      </c>
      <c r="N22" s="1">
        <f>'19'!N21</f>
        <v>150000</v>
      </c>
      <c r="O22" s="1">
        <f>'19'!O21</f>
        <v>150</v>
      </c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>
        <f>'20'!B22</f>
        <v>51626</v>
      </c>
      <c r="C23" s="1">
        <f>'20'!C22</f>
        <v>39</v>
      </c>
      <c r="D23" s="1">
        <f>'20'!D22</f>
        <v>150000</v>
      </c>
      <c r="E23" s="1">
        <f>'20'!E22</f>
        <v>150</v>
      </c>
      <c r="F23" s="1">
        <f>'20'!F22</f>
        <v>98226</v>
      </c>
      <c r="G23" s="1">
        <f>'20'!G22</f>
        <v>77</v>
      </c>
      <c r="H23" s="1">
        <f>'20'!H22</f>
        <v>77707</v>
      </c>
      <c r="I23" s="1">
        <f>'20'!I22</f>
        <v>65</v>
      </c>
      <c r="J23" s="1">
        <f>'20'!J22</f>
        <v>150000</v>
      </c>
      <c r="K23" s="1">
        <f>'20'!K22</f>
        <v>150</v>
      </c>
      <c r="L23" s="1">
        <f>'20'!L22</f>
        <v>150000</v>
      </c>
      <c r="M23" s="1">
        <f>'20'!M22</f>
        <v>150</v>
      </c>
      <c r="N23" s="1">
        <f>'20'!N22</f>
        <v>150000</v>
      </c>
      <c r="O23" s="1">
        <f>'20'!O22</f>
        <v>150</v>
      </c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>
        <f>'21'!B23</f>
        <v>51626</v>
      </c>
      <c r="C24" s="1">
        <f>'21'!C23</f>
        <v>39</v>
      </c>
      <c r="D24" s="1">
        <f>'21'!D23</f>
        <v>150000</v>
      </c>
      <c r="E24" s="1">
        <f>'21'!E23</f>
        <v>150</v>
      </c>
      <c r="F24" s="1">
        <f>'21'!F23</f>
        <v>98226</v>
      </c>
      <c r="G24" s="1">
        <f>'21'!G23</f>
        <v>77</v>
      </c>
      <c r="H24" s="1">
        <f>'21'!H23</f>
        <v>77707</v>
      </c>
      <c r="I24" s="1">
        <f>'21'!I23</f>
        <v>65</v>
      </c>
      <c r="J24" s="1">
        <f>'21'!J23</f>
        <v>150000</v>
      </c>
      <c r="K24" s="1">
        <f>'21'!K23</f>
        <v>150</v>
      </c>
      <c r="L24" s="1">
        <f>'21'!L23</f>
        <v>150000</v>
      </c>
      <c r="M24" s="1">
        <f>'21'!M23</f>
        <v>150</v>
      </c>
      <c r="N24" s="1">
        <f>'21'!N23</f>
        <v>150000</v>
      </c>
      <c r="O24" s="1">
        <f>'21'!O23</f>
        <v>150</v>
      </c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>
        <f>'22'!B24</f>
        <v>51626</v>
      </c>
      <c r="C25" s="1">
        <f>'22'!C24</f>
        <v>39</v>
      </c>
      <c r="D25" s="1">
        <f>'22'!D24</f>
        <v>150000</v>
      </c>
      <c r="E25" s="1">
        <f>'22'!E24</f>
        <v>150</v>
      </c>
      <c r="F25" s="1">
        <f>'22'!F24</f>
        <v>98226</v>
      </c>
      <c r="G25" s="1">
        <f>'22'!G24</f>
        <v>77</v>
      </c>
      <c r="H25" s="1">
        <f>'22'!H24</f>
        <v>77707</v>
      </c>
      <c r="I25" s="1">
        <f>'22'!I24</f>
        <v>65</v>
      </c>
      <c r="J25" s="1">
        <f>'22'!J24</f>
        <v>150000</v>
      </c>
      <c r="K25" s="1">
        <f>'22'!K24</f>
        <v>150</v>
      </c>
      <c r="L25" s="1">
        <f>'22'!L24</f>
        <v>150000</v>
      </c>
      <c r="M25" s="1">
        <f>'22'!M24</f>
        <v>150</v>
      </c>
      <c r="N25" s="1">
        <f>'22'!N24</f>
        <v>150000</v>
      </c>
      <c r="O25" s="1">
        <f>'22'!O24</f>
        <v>150</v>
      </c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>
        <f>'23'!B25</f>
        <v>51626</v>
      </c>
      <c r="C26" s="1">
        <f>'23'!C25</f>
        <v>39</v>
      </c>
      <c r="D26" s="1">
        <f>'23'!D25</f>
        <v>150000</v>
      </c>
      <c r="E26" s="1">
        <f>'23'!E25</f>
        <v>150</v>
      </c>
      <c r="F26" s="1">
        <f>'23'!F25</f>
        <v>98226</v>
      </c>
      <c r="G26" s="1">
        <f>'23'!G25</f>
        <v>77</v>
      </c>
      <c r="H26" s="1">
        <f>'23'!H25</f>
        <v>77707</v>
      </c>
      <c r="I26" s="1">
        <f>'23'!I25</f>
        <v>65</v>
      </c>
      <c r="J26" s="1">
        <f>'23'!J25</f>
        <v>150000</v>
      </c>
      <c r="K26" s="1">
        <f>'23'!K25</f>
        <v>150</v>
      </c>
      <c r="L26" s="1">
        <f>'23'!L25</f>
        <v>150000</v>
      </c>
      <c r="M26" s="1">
        <f>'23'!M25</f>
        <v>150</v>
      </c>
      <c r="N26" s="1">
        <f>'23'!N25</f>
        <v>150000</v>
      </c>
      <c r="O26" s="1">
        <f>'23'!O25</f>
        <v>150</v>
      </c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>
        <f>'24'!B26</f>
        <v>51626</v>
      </c>
      <c r="C27" s="1">
        <f>'24'!C26</f>
        <v>39</v>
      </c>
      <c r="D27" s="1">
        <f>'24'!D26</f>
        <v>150000</v>
      </c>
      <c r="E27" s="1">
        <f>'24'!E26</f>
        <v>150</v>
      </c>
      <c r="F27" s="1">
        <f>'24'!F26</f>
        <v>98226</v>
      </c>
      <c r="G27" s="1">
        <f>'24'!G26</f>
        <v>77</v>
      </c>
      <c r="H27" s="1">
        <f>'24'!H26</f>
        <v>77707</v>
      </c>
      <c r="I27" s="1">
        <f>'24'!I26</f>
        <v>65</v>
      </c>
      <c r="J27" s="1">
        <f>'24'!J26</f>
        <v>150000</v>
      </c>
      <c r="K27" s="1">
        <f>'24'!K26</f>
        <v>150</v>
      </c>
      <c r="L27" s="1">
        <f>'24'!L26</f>
        <v>150000</v>
      </c>
      <c r="M27" s="1">
        <f>'24'!M26</f>
        <v>150</v>
      </c>
      <c r="N27" s="1">
        <f>'24'!N26</f>
        <v>150000</v>
      </c>
      <c r="O27" s="1">
        <f>'24'!O26</f>
        <v>150</v>
      </c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>
        <f>'25'!B27</f>
        <v>51626</v>
      </c>
      <c r="C28" s="1">
        <f>'25'!C27</f>
        <v>39</v>
      </c>
      <c r="D28" s="1">
        <f>'25'!D27</f>
        <v>150000</v>
      </c>
      <c r="E28" s="1">
        <f>'25'!E27</f>
        <v>150</v>
      </c>
      <c r="F28" s="1">
        <f>'25'!F27</f>
        <v>98226</v>
      </c>
      <c r="G28" s="1">
        <f>'25'!G27</f>
        <v>77</v>
      </c>
      <c r="H28" s="1">
        <f>'25'!H27</f>
        <v>77707</v>
      </c>
      <c r="I28" s="1">
        <f>'25'!I27</f>
        <v>65</v>
      </c>
      <c r="J28" s="1">
        <f>'25'!J27</f>
        <v>150000</v>
      </c>
      <c r="K28" s="1">
        <f>'25'!K27</f>
        <v>150</v>
      </c>
      <c r="L28" s="1">
        <f>'25'!L27</f>
        <v>150000</v>
      </c>
      <c r="M28" s="1">
        <f>'25'!M27</f>
        <v>150</v>
      </c>
      <c r="N28" s="1">
        <f>'25'!N27</f>
        <v>150000</v>
      </c>
      <c r="O28" s="1">
        <f>'25'!O27</f>
        <v>150</v>
      </c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>
        <f>'26'!B28</f>
        <v>51626</v>
      </c>
      <c r="C29" s="1">
        <f>'26'!C28</f>
        <v>39</v>
      </c>
      <c r="D29" s="1">
        <f>'26'!D28</f>
        <v>150000</v>
      </c>
      <c r="E29" s="1">
        <f>'26'!E28</f>
        <v>150</v>
      </c>
      <c r="F29" s="1">
        <f>'26'!F28</f>
        <v>98226</v>
      </c>
      <c r="G29" s="1">
        <f>'26'!G28</f>
        <v>77</v>
      </c>
      <c r="H29" s="1">
        <f>'26'!H28</f>
        <v>77707</v>
      </c>
      <c r="I29" s="1">
        <f>'26'!I28</f>
        <v>65</v>
      </c>
      <c r="J29" s="1">
        <f>'26'!J28</f>
        <v>150000</v>
      </c>
      <c r="K29" s="1">
        <f>'26'!K28</f>
        <v>150</v>
      </c>
      <c r="L29" s="1">
        <f>'26'!L28</f>
        <v>150000</v>
      </c>
      <c r="M29" s="1">
        <f>'26'!M28</f>
        <v>150</v>
      </c>
      <c r="N29" s="1">
        <f>'26'!N28</f>
        <v>150000</v>
      </c>
      <c r="O29" s="1">
        <f>'26'!O28</f>
        <v>150</v>
      </c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>
        <f>'27'!B29</f>
        <v>51626</v>
      </c>
      <c r="C30" s="1">
        <f>'27'!C29</f>
        <v>39</v>
      </c>
      <c r="D30" s="1">
        <f>'27'!D29</f>
        <v>150000</v>
      </c>
      <c r="E30" s="1">
        <f>'27'!E29</f>
        <v>150</v>
      </c>
      <c r="F30" s="1">
        <f>'27'!F29</f>
        <v>98226</v>
      </c>
      <c r="G30" s="1">
        <f>'27'!G29</f>
        <v>77</v>
      </c>
      <c r="H30" s="1">
        <f>'27'!H29</f>
        <v>77707</v>
      </c>
      <c r="I30" s="1">
        <f>'27'!I29</f>
        <v>65</v>
      </c>
      <c r="J30" s="1">
        <f>'27'!J29</f>
        <v>150000</v>
      </c>
      <c r="K30" s="1">
        <f>'27'!K29</f>
        <v>150</v>
      </c>
      <c r="L30" s="1">
        <f>'27'!L29</f>
        <v>150000</v>
      </c>
      <c r="M30" s="1">
        <f>'27'!M29</f>
        <v>150</v>
      </c>
      <c r="N30" s="1">
        <f>'27'!N29</f>
        <v>150000</v>
      </c>
      <c r="O30" s="1">
        <f>'27'!O29</f>
        <v>150</v>
      </c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O33"/>
  <sheetViews>
    <sheetView workbookViewId="0" topLeftCell="A1">
      <selection activeCell="E4" sqref="E4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>
        <v>3352</v>
      </c>
      <c r="C4" s="1">
        <v>2</v>
      </c>
      <c r="D4" s="1">
        <v>111433</v>
      </c>
      <c r="E4" s="1">
        <v>88</v>
      </c>
      <c r="F4" s="1">
        <v>14977</v>
      </c>
      <c r="G4" s="1">
        <v>8</v>
      </c>
      <c r="H4" s="1">
        <f>1!H3</f>
        <v>6849</v>
      </c>
      <c r="I4" s="1">
        <f>1!I3</f>
        <v>3</v>
      </c>
      <c r="J4" s="1">
        <f>1!J3</f>
        <v>0</v>
      </c>
      <c r="K4" s="1">
        <f>1!K3</f>
        <v>0</v>
      </c>
      <c r="L4" s="1">
        <v>5498</v>
      </c>
      <c r="M4" s="1">
        <v>6</v>
      </c>
      <c r="N4" s="1">
        <f>1!N3</f>
        <v>0</v>
      </c>
      <c r="O4" s="1">
        <f>1!O3</f>
        <v>0</v>
      </c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>
        <f>'28'!B30</f>
        <v>51626</v>
      </c>
      <c r="C31" s="1">
        <f>'28'!C30</f>
        <v>39</v>
      </c>
      <c r="D31" s="1">
        <f>'28'!D30</f>
        <v>150000</v>
      </c>
      <c r="E31" s="1">
        <f>'28'!E30</f>
        <v>150</v>
      </c>
      <c r="F31" s="1">
        <f>'28'!F30</f>
        <v>98226</v>
      </c>
      <c r="G31" s="1">
        <f>'28'!G30</f>
        <v>77</v>
      </c>
      <c r="H31" s="1">
        <f>'28'!H30</f>
        <v>77707</v>
      </c>
      <c r="I31" s="1">
        <f>'28'!I30</f>
        <v>65</v>
      </c>
      <c r="J31" s="1">
        <f>'28'!J30</f>
        <v>150000</v>
      </c>
      <c r="K31" s="1">
        <f>'28'!K30</f>
        <v>150</v>
      </c>
      <c r="L31" s="1">
        <f>'28'!L30</f>
        <v>150000</v>
      </c>
      <c r="M31" s="1">
        <f>'28'!M30</f>
        <v>150</v>
      </c>
      <c r="N31" s="1">
        <f>'28'!N30</f>
        <v>150000</v>
      </c>
      <c r="O31" s="1">
        <f>'28'!O30</f>
        <v>150</v>
      </c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>
        <f>'29'!B31</f>
        <v>51626</v>
      </c>
      <c r="C32" s="1">
        <f>'29'!C31</f>
        <v>39</v>
      </c>
      <c r="D32" s="1">
        <f>'29'!D31</f>
        <v>150000</v>
      </c>
      <c r="E32" s="1">
        <f>'29'!E31</f>
        <v>150</v>
      </c>
      <c r="F32" s="1">
        <f>'29'!F31</f>
        <v>98226</v>
      </c>
      <c r="G32" s="1">
        <f>'29'!G31</f>
        <v>77</v>
      </c>
      <c r="H32" s="1">
        <f>'29'!H31</f>
        <v>77707</v>
      </c>
      <c r="I32" s="1">
        <f>'29'!I31</f>
        <v>65</v>
      </c>
      <c r="J32" s="1">
        <f>'29'!J31</f>
        <v>150000</v>
      </c>
      <c r="K32" s="1">
        <f>'29'!K31</f>
        <v>150</v>
      </c>
      <c r="L32" s="1">
        <f>'29'!L31</f>
        <v>150000</v>
      </c>
      <c r="M32" s="1">
        <f>'29'!M31</f>
        <v>150</v>
      </c>
      <c r="N32" s="1">
        <f>'29'!N31</f>
        <v>150000</v>
      </c>
      <c r="O32" s="1">
        <f>'29'!O31</f>
        <v>150</v>
      </c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>
        <f>'30'!B32</f>
        <v>51626</v>
      </c>
      <c r="C33" s="1">
        <f>'30'!C32</f>
        <v>39</v>
      </c>
      <c r="D33" s="1">
        <f>'30'!D32</f>
        <v>150000</v>
      </c>
      <c r="E33" s="1">
        <f>'30'!E32</f>
        <v>150</v>
      </c>
      <c r="F33" s="1">
        <f>'30'!F32</f>
        <v>98226</v>
      </c>
      <c r="G33" s="1">
        <f>'30'!G32</f>
        <v>77</v>
      </c>
      <c r="H33" s="1">
        <f>'30'!H32</f>
        <v>77707</v>
      </c>
      <c r="I33" s="1">
        <f>'30'!I32</f>
        <v>65</v>
      </c>
      <c r="J33" s="1">
        <f>'30'!J32</f>
        <v>150000</v>
      </c>
      <c r="K33" s="1">
        <f>'30'!K32</f>
        <v>150</v>
      </c>
      <c r="L33" s="1">
        <f>'30'!L32</f>
        <v>150000</v>
      </c>
      <c r="M33" s="1">
        <f>'30'!M32</f>
        <v>150</v>
      </c>
      <c r="N33" s="1">
        <f>'30'!N32</f>
        <v>150000</v>
      </c>
      <c r="O33" s="1">
        <f>'30'!O32</f>
        <v>150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33"/>
  <sheetViews>
    <sheetView workbookViewId="0" topLeftCell="A1">
      <selection activeCell="H5" sqref="H5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>
        <v>4127</v>
      </c>
      <c r="C5" s="1">
        <f>2!C4</f>
        <v>2</v>
      </c>
      <c r="D5" s="1">
        <v>150000</v>
      </c>
      <c r="E5" s="1">
        <v>134</v>
      </c>
      <c r="F5" s="1">
        <v>17395</v>
      </c>
      <c r="G5" s="1">
        <v>9</v>
      </c>
      <c r="H5" s="1">
        <f>2!H4</f>
        <v>6849</v>
      </c>
      <c r="I5" s="1">
        <f>2!I4</f>
        <v>3</v>
      </c>
      <c r="J5" s="1">
        <f>2!J4</f>
        <v>0</v>
      </c>
      <c r="K5" s="1">
        <f>2!K4</f>
        <v>0</v>
      </c>
      <c r="L5" s="1">
        <v>7064</v>
      </c>
      <c r="M5" s="1">
        <v>10</v>
      </c>
      <c r="N5" s="1">
        <f>2!N4</f>
        <v>0</v>
      </c>
      <c r="O5" s="1">
        <f>2!O4</f>
        <v>0</v>
      </c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33"/>
  <sheetViews>
    <sheetView workbookViewId="0" topLeftCell="A1">
      <selection activeCell="O7" sqref="O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>
        <v>6395</v>
      </c>
      <c r="C6" s="1">
        <v>4</v>
      </c>
      <c r="D6" s="1">
        <f>3!D5</f>
        <v>150000</v>
      </c>
      <c r="E6" s="1">
        <v>150</v>
      </c>
      <c r="F6" s="1">
        <v>23000</v>
      </c>
      <c r="G6" s="1">
        <v>12</v>
      </c>
      <c r="H6" s="1">
        <f>3!H5</f>
        <v>6849</v>
      </c>
      <c r="I6" s="1">
        <f>3!I5</f>
        <v>3</v>
      </c>
      <c r="J6" s="1">
        <v>29437</v>
      </c>
      <c r="K6" s="1">
        <v>15</v>
      </c>
      <c r="L6" s="1">
        <v>33358</v>
      </c>
      <c r="M6" s="1">
        <v>26</v>
      </c>
      <c r="N6" s="1">
        <v>4947</v>
      </c>
      <c r="O6" s="1">
        <v>3</v>
      </c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O33"/>
  <sheetViews>
    <sheetView workbookViewId="0" topLeftCell="A1">
      <selection activeCell="N7" sqref="N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>
        <v>14725</v>
      </c>
      <c r="C7" s="1">
        <v>9</v>
      </c>
      <c r="D7" s="1">
        <f>4!D6</f>
        <v>150000</v>
      </c>
      <c r="E7" s="1">
        <f>4!E6</f>
        <v>150</v>
      </c>
      <c r="F7" s="1">
        <v>27110</v>
      </c>
      <c r="G7" s="1">
        <v>19</v>
      </c>
      <c r="H7" s="1">
        <f>4!H6</f>
        <v>6849</v>
      </c>
      <c r="I7" s="1">
        <f>4!I6</f>
        <v>3</v>
      </c>
      <c r="J7" s="1">
        <f>4!J6</f>
        <v>29437</v>
      </c>
      <c r="K7" s="1">
        <f>4!K6</f>
        <v>15</v>
      </c>
      <c r="L7" s="1">
        <v>94176</v>
      </c>
      <c r="M7" s="1">
        <v>76</v>
      </c>
      <c r="N7" s="1">
        <f>4!N6</f>
        <v>4947</v>
      </c>
      <c r="O7" s="1">
        <f>4!O6</f>
        <v>3</v>
      </c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N8" sqref="N8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>
        <f>5!B7</f>
        <v>14725</v>
      </c>
      <c r="C8" s="1">
        <f>5!C7</f>
        <v>9</v>
      </c>
      <c r="D8" s="1">
        <f>5!D7</f>
        <v>150000</v>
      </c>
      <c r="E8" s="1">
        <f>5!E7</f>
        <v>150</v>
      </c>
      <c r="F8" s="1">
        <v>27805</v>
      </c>
      <c r="G8" s="1">
        <f>5!G7</f>
        <v>19</v>
      </c>
      <c r="H8" s="1">
        <f>5!H7</f>
        <v>6849</v>
      </c>
      <c r="I8" s="1">
        <f>5!I7</f>
        <v>3</v>
      </c>
      <c r="J8" s="1">
        <f>5!J7</f>
        <v>29437</v>
      </c>
      <c r="K8" s="1">
        <f>5!K7</f>
        <v>15</v>
      </c>
      <c r="L8" s="1">
        <v>136951</v>
      </c>
      <c r="M8" s="1">
        <v>121</v>
      </c>
      <c r="N8" s="1">
        <f>5!N7</f>
        <v>4947</v>
      </c>
      <c r="O8" s="1">
        <f>5!O7</f>
        <v>3</v>
      </c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O10" sqref="O10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>
        <v>22164</v>
      </c>
      <c r="C9" s="1">
        <v>16</v>
      </c>
      <c r="D9" s="1">
        <f>6!D8</f>
        <v>150000</v>
      </c>
      <c r="E9" s="1">
        <f>6!E8</f>
        <v>150</v>
      </c>
      <c r="F9" s="1">
        <v>30012</v>
      </c>
      <c r="G9" s="1">
        <v>20</v>
      </c>
      <c r="H9" s="1">
        <v>7657</v>
      </c>
      <c r="I9" s="1">
        <f>6!I8</f>
        <v>3</v>
      </c>
      <c r="J9" s="1">
        <v>36187</v>
      </c>
      <c r="K9" s="1">
        <v>26</v>
      </c>
      <c r="L9" s="1">
        <v>150000</v>
      </c>
      <c r="M9" s="1">
        <v>150</v>
      </c>
      <c r="N9" s="1">
        <v>14544</v>
      </c>
      <c r="O9" s="1">
        <v>7</v>
      </c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G38" sqref="G38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>
        <f>7!B9</f>
        <v>22164</v>
      </c>
      <c r="C10" s="1">
        <f>7!C9</f>
        <v>16</v>
      </c>
      <c r="D10" s="1">
        <f>7!D9</f>
        <v>150000</v>
      </c>
      <c r="E10" s="1">
        <f>7!E9</f>
        <v>150</v>
      </c>
      <c r="F10" s="1">
        <f>7!F9</f>
        <v>30012</v>
      </c>
      <c r="G10" s="1">
        <f>7!G9</f>
        <v>20</v>
      </c>
      <c r="H10" s="1">
        <f>7!H9</f>
        <v>7657</v>
      </c>
      <c r="I10" s="1">
        <f>7!I9</f>
        <v>3</v>
      </c>
      <c r="J10" s="1">
        <f>7!J9</f>
        <v>36187</v>
      </c>
      <c r="K10" s="1">
        <f>7!K9</f>
        <v>26</v>
      </c>
      <c r="L10" s="1">
        <f>7!L9</f>
        <v>150000</v>
      </c>
      <c r="M10" s="1">
        <f>7!M9</f>
        <v>150</v>
      </c>
      <c r="N10" s="1">
        <f>7!N9</f>
        <v>14544</v>
      </c>
      <c r="O10" s="1">
        <f>7!O9</f>
        <v>7</v>
      </c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virus</dc:creator>
  <cp:keywords/>
  <dc:description/>
  <cp:lastModifiedBy>virus</cp:lastModifiedBy>
  <dcterms:created xsi:type="dcterms:W3CDTF">2014-12-15T09:09:38Z</dcterms:created>
  <dcterms:modified xsi:type="dcterms:W3CDTF">2015-03-18T22:04:30Z</dcterms:modified>
  <cp:category/>
  <cp:version/>
  <cp:contentType/>
  <cp:contentStatus/>
</cp:coreProperties>
</file>