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" yWindow="72" windowWidth="10968" windowHeight="7488"/>
  </bookViews>
  <sheets>
    <sheet name="коэффы" sheetId="2" r:id="rId1"/>
    <sheet name="Снаряды" sheetId="4" r:id="rId2"/>
    <sheet name="Ремонт" sheetId="3" r:id="rId3"/>
    <sheet name="Расходники" sheetId="6" r:id="rId4"/>
    <sheet name="Калькулятор" sheetId="5" r:id="rId5"/>
  </sheets>
  <definedNames>
    <definedName name="_xlnm._FilterDatabase" localSheetId="0" hidden="1">коэффы!$A$1:$F$436</definedName>
    <definedName name="_xlnm._FilterDatabase" localSheetId="2" hidden="1">Ремонт!$A$1:$M$442</definedName>
    <definedName name="ПА">Калькулятор!$L$7</definedName>
    <definedName name="РасходНаСнаряды">Калькулятор!$G$7</definedName>
    <definedName name="РасходНаСнаряжение">Калькулятор!$E$7</definedName>
    <definedName name="Снаряжение">Расходники!$A$2:$A$12</definedName>
  </definedNames>
  <calcPr calcId="145621"/>
</workbook>
</file>

<file path=xl/calcChain.xml><?xml version="1.0" encoding="utf-8"?>
<calcChain xmlns="http://schemas.openxmlformats.org/spreadsheetml/2006/main">
  <c r="E7" i="5" l="1"/>
  <c r="I5" i="5"/>
  <c r="H5" i="5"/>
  <c r="G5" i="5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2" i="3"/>
  <c r="C11" i="6"/>
  <c r="D11" i="6" s="1"/>
  <c r="E396" i="2"/>
  <c r="E310" i="2"/>
  <c r="E237" i="2"/>
  <c r="E171" i="2"/>
  <c r="E120" i="2"/>
  <c r="E122" i="2"/>
  <c r="E83" i="2"/>
  <c r="E435" i="2"/>
  <c r="E436" i="2"/>
  <c r="E257" i="2"/>
  <c r="E352" i="2"/>
  <c r="I4" i="5"/>
  <c r="H4" i="5"/>
  <c r="G4" i="5"/>
  <c r="I3" i="5"/>
  <c r="H3" i="5"/>
  <c r="G3" i="5"/>
  <c r="D4" i="6"/>
  <c r="D5" i="6"/>
  <c r="D6" i="6"/>
  <c r="D7" i="6"/>
  <c r="D8" i="6"/>
  <c r="D9" i="6"/>
  <c r="D10" i="6"/>
  <c r="D12" i="6"/>
  <c r="D3" i="6"/>
  <c r="D2" i="6"/>
  <c r="M5" i="5"/>
  <c r="K6" i="5"/>
  <c r="K5" i="5"/>
  <c r="K4" i="5"/>
  <c r="M4" i="5" s="1"/>
  <c r="M3" i="5" l="1"/>
  <c r="G7" i="5"/>
  <c r="M6" i="5"/>
  <c r="D7" i="5" s="1"/>
  <c r="E184" i="2"/>
  <c r="E299" i="2" l="1"/>
  <c r="E407" i="2"/>
  <c r="E408" i="2"/>
  <c r="E411" i="2"/>
  <c r="E409" i="2"/>
  <c r="E406" i="2"/>
  <c r="E412" i="2"/>
  <c r="E380" i="2"/>
  <c r="E381" i="2"/>
  <c r="E400" i="2"/>
  <c r="E373" i="2"/>
  <c r="E395" i="2"/>
  <c r="E369" i="2"/>
  <c r="E377" i="2"/>
  <c r="E372" i="2"/>
  <c r="E386" i="2"/>
  <c r="E394" i="2"/>
  <c r="E390" i="2"/>
  <c r="E404" i="2"/>
  <c r="E397" i="2"/>
  <c r="E405" i="2"/>
  <c r="E376" i="2"/>
  <c r="E399" i="2"/>
  <c r="E379" i="2"/>
  <c r="E385" i="2"/>
  <c r="E403" i="2"/>
  <c r="E393" i="2"/>
  <c r="E401" i="2"/>
  <c r="E364" i="2"/>
  <c r="E374" i="2"/>
  <c r="E389" i="2"/>
  <c r="E382" i="2"/>
  <c r="E371" i="2"/>
  <c r="E392" i="2"/>
  <c r="E370" i="2"/>
  <c r="E391" i="2"/>
  <c r="E375" i="2"/>
  <c r="E388" i="2"/>
  <c r="E383" i="2"/>
  <c r="E387" i="2"/>
  <c r="E378" i="2"/>
  <c r="E384" i="2"/>
  <c r="E402" i="2"/>
  <c r="E398" i="2"/>
  <c r="E337" i="2"/>
  <c r="E347" i="2"/>
  <c r="E346" i="2"/>
  <c r="E354" i="2"/>
  <c r="E323" i="2"/>
  <c r="E327" i="2"/>
  <c r="E349" i="2"/>
  <c r="E353" i="2"/>
  <c r="E290" i="2"/>
  <c r="E351" i="2"/>
  <c r="E340" i="2"/>
  <c r="E367" i="2"/>
  <c r="E415" i="2"/>
  <c r="E362" i="2"/>
  <c r="E361" i="2"/>
  <c r="E360" i="2"/>
  <c r="E330" i="2"/>
  <c r="E348" i="2"/>
  <c r="E359" i="2"/>
  <c r="E325" i="2"/>
  <c r="E366" i="2"/>
  <c r="E231" i="2"/>
  <c r="E344" i="2"/>
  <c r="E358" i="2"/>
  <c r="E357" i="2"/>
  <c r="E332" i="2"/>
  <c r="E294" i="2"/>
  <c r="E365" i="2"/>
  <c r="E355" i="2"/>
  <c r="E342" i="2"/>
  <c r="E341" i="2"/>
  <c r="E414" i="2"/>
  <c r="E368" i="2"/>
  <c r="E345" i="2"/>
  <c r="E350" i="2"/>
  <c r="E333" i="2"/>
  <c r="E322" i="2"/>
  <c r="E321" i="2"/>
  <c r="E320" i="2"/>
  <c r="E283" i="2"/>
  <c r="E343" i="2"/>
  <c r="E363" i="2"/>
  <c r="E329" i="2"/>
  <c r="E319" i="2"/>
  <c r="E339" i="2"/>
  <c r="E356" i="2"/>
  <c r="E326" i="2"/>
  <c r="E300" i="2"/>
  <c r="E311" i="2"/>
  <c r="E303" i="2"/>
  <c r="E306" i="2"/>
  <c r="E304" i="2"/>
  <c r="E309" i="2"/>
  <c r="E318" i="2"/>
  <c r="E328" i="2"/>
  <c r="E295" i="2"/>
  <c r="E301" i="2"/>
  <c r="E302" i="2"/>
  <c r="E313" i="2"/>
  <c r="E331" i="2"/>
  <c r="E336" i="2"/>
  <c r="E316" i="2"/>
  <c r="E305" i="2"/>
  <c r="E225" i="2"/>
  <c r="E308" i="2"/>
  <c r="E293" i="2"/>
  <c r="E307" i="2"/>
  <c r="E314" i="2"/>
  <c r="E317" i="2"/>
  <c r="E324" i="2"/>
  <c r="E335" i="2"/>
  <c r="E288" i="2"/>
  <c r="E338" i="2"/>
  <c r="E298" i="2"/>
  <c r="E284" i="2"/>
  <c r="E315" i="2"/>
  <c r="E297" i="2"/>
  <c r="E289" i="2"/>
  <c r="E181" i="2"/>
  <c r="E132" i="2"/>
  <c r="E291" i="2"/>
  <c r="E334" i="2"/>
  <c r="E416" i="2"/>
  <c r="E312" i="2"/>
  <c r="E296" i="2"/>
  <c r="E99" i="2"/>
  <c r="E209" i="2"/>
  <c r="E277" i="2"/>
  <c r="E287" i="2"/>
  <c r="E278" i="2"/>
  <c r="E232" i="2"/>
  <c r="E212" i="2"/>
  <c r="E202" i="2"/>
  <c r="E251" i="2"/>
  <c r="E91" i="2"/>
  <c r="E194" i="2"/>
  <c r="E280" i="2"/>
  <c r="E276" i="2"/>
  <c r="E418" i="2"/>
  <c r="E281" i="2"/>
  <c r="E166" i="2"/>
  <c r="E41" i="2"/>
  <c r="E215" i="2"/>
  <c r="E50" i="2"/>
  <c r="E417" i="2"/>
  <c r="E168" i="2"/>
  <c r="E214" i="2"/>
  <c r="E90" i="2"/>
  <c r="E286" i="2"/>
  <c r="E47" i="2"/>
  <c r="E256" i="2"/>
  <c r="E292" i="2"/>
  <c r="E275" i="2"/>
  <c r="E272" i="2"/>
  <c r="E274" i="2"/>
  <c r="E217" i="2"/>
  <c r="E37" i="2"/>
  <c r="E53" i="2"/>
  <c r="E282" i="2"/>
  <c r="E273" i="2"/>
  <c r="E57" i="2"/>
  <c r="E206" i="2"/>
  <c r="E270" i="2"/>
  <c r="E213" i="2"/>
  <c r="E247" i="2"/>
  <c r="E246" i="2"/>
  <c r="E67" i="2"/>
  <c r="E66" i="2"/>
  <c r="E56" i="2"/>
  <c r="E161" i="2"/>
  <c r="E259" i="2"/>
  <c r="E115" i="2"/>
  <c r="E177" i="2"/>
  <c r="E43" i="2"/>
  <c r="E208" i="2"/>
  <c r="E236" i="2"/>
  <c r="E258" i="2"/>
  <c r="E105" i="2"/>
  <c r="E229" i="2"/>
  <c r="E216" i="2"/>
  <c r="E235" i="2"/>
  <c r="E152" i="2"/>
  <c r="E163" i="2"/>
  <c r="E199" i="2"/>
  <c r="E59" i="2"/>
  <c r="E39" i="2"/>
  <c r="E155" i="2"/>
  <c r="E84" i="2"/>
  <c r="E88" i="2"/>
  <c r="E162" i="2"/>
  <c r="E285" i="2"/>
  <c r="E261" i="2"/>
  <c r="E149" i="2"/>
  <c r="E262" i="2"/>
  <c r="E72" i="2"/>
  <c r="E260" i="2"/>
  <c r="E198" i="2"/>
  <c r="E183" i="2"/>
  <c r="E55" i="2"/>
  <c r="E32" i="2"/>
  <c r="E413" i="2"/>
  <c r="E269" i="2"/>
  <c r="E252" i="2"/>
  <c r="E268" i="2"/>
  <c r="E34" i="2"/>
  <c r="E267" i="2"/>
  <c r="E224" i="2"/>
  <c r="E38" i="2"/>
  <c r="E279" i="2"/>
  <c r="E234" i="2"/>
  <c r="E151" i="2"/>
  <c r="E266" i="2"/>
  <c r="E200" i="2"/>
  <c r="E265" i="2"/>
  <c r="E239" i="2"/>
  <c r="E203" i="2"/>
  <c r="E264" i="2"/>
  <c r="E419" i="2"/>
  <c r="E250" i="2"/>
  <c r="E33" i="2"/>
  <c r="E148" i="2"/>
  <c r="E191" i="2"/>
  <c r="E207" i="2"/>
  <c r="E58" i="2"/>
  <c r="E71" i="2"/>
  <c r="E425" i="2"/>
  <c r="E25" i="2"/>
  <c r="E178" i="2"/>
  <c r="E211" i="2"/>
  <c r="E205" i="2"/>
  <c r="E26" i="2"/>
  <c r="E204" i="2"/>
  <c r="E165" i="2"/>
  <c r="E255" i="2"/>
  <c r="E242" i="2"/>
  <c r="E195" i="2"/>
  <c r="E31" i="2"/>
  <c r="E30" i="2"/>
  <c r="E159" i="2"/>
  <c r="E150" i="2"/>
  <c r="E176" i="2"/>
  <c r="E424" i="2"/>
  <c r="E133" i="2"/>
  <c r="E170" i="2"/>
  <c r="E223" i="2"/>
  <c r="E423" i="2"/>
  <c r="E192" i="2"/>
  <c r="E22" i="2"/>
  <c r="E222" i="2"/>
  <c r="E254" i="2"/>
  <c r="E230" i="2"/>
  <c r="E29" i="2"/>
  <c r="E182" i="2"/>
  <c r="E263" i="2"/>
  <c r="E253" i="2"/>
  <c r="E164" i="2"/>
  <c r="E221" i="2"/>
  <c r="E220" i="2"/>
  <c r="E193" i="2"/>
  <c r="E131" i="2"/>
  <c r="E422" i="2"/>
  <c r="E241" i="2"/>
  <c r="E24" i="2"/>
  <c r="E248" i="2"/>
  <c r="E421" i="2"/>
  <c r="E219" i="2"/>
  <c r="E240" i="2"/>
  <c r="E114" i="2"/>
  <c r="E28" i="2"/>
  <c r="E27" i="2"/>
  <c r="E116" i="2"/>
  <c r="E139" i="2"/>
  <c r="E218" i="2"/>
  <c r="E113" i="2"/>
  <c r="E271" i="2"/>
  <c r="E23" i="2"/>
  <c r="E108" i="2"/>
  <c r="E160" i="2"/>
  <c r="E154" i="2"/>
  <c r="E21" i="2"/>
  <c r="E420" i="2"/>
  <c r="E140" i="2"/>
  <c r="E12" i="2"/>
  <c r="E13" i="2"/>
  <c r="E11" i="2"/>
  <c r="E197" i="2"/>
  <c r="E125" i="2"/>
  <c r="E188" i="2"/>
  <c r="E19" i="2"/>
  <c r="E175" i="2"/>
  <c r="E110" i="2"/>
  <c r="E109" i="2"/>
  <c r="E187" i="2"/>
  <c r="E20" i="2"/>
  <c r="E173" i="2"/>
  <c r="E156" i="2"/>
  <c r="E430" i="2"/>
  <c r="E143" i="2"/>
  <c r="E245" i="2"/>
  <c r="E172" i="2"/>
  <c r="E429" i="2"/>
  <c r="E186" i="2"/>
  <c r="E3" i="2"/>
  <c r="E190" i="2"/>
  <c r="E196" i="2"/>
  <c r="E428" i="2"/>
  <c r="E2" i="2"/>
  <c r="E127" i="2"/>
  <c r="E10" i="2"/>
  <c r="E427" i="2"/>
  <c r="E179" i="2"/>
  <c r="E228" i="2"/>
  <c r="E210" i="2"/>
  <c r="E18" i="2"/>
  <c r="E9" i="2"/>
  <c r="E174" i="2"/>
  <c r="E185" i="2"/>
  <c r="E106" i="2"/>
  <c r="E8" i="2"/>
  <c r="E189" i="2"/>
  <c r="E7" i="2"/>
  <c r="E227" i="2"/>
  <c r="E244" i="2"/>
  <c r="E233" i="2"/>
  <c r="E94" i="2"/>
  <c r="E6" i="2"/>
  <c r="E86" i="2"/>
  <c r="E5" i="2"/>
  <c r="E238" i="2"/>
  <c r="E124" i="2"/>
  <c r="E426" i="2"/>
  <c r="E17" i="2"/>
  <c r="E16" i="2"/>
  <c r="E4" i="2"/>
  <c r="E65" i="2"/>
  <c r="E15" i="2"/>
  <c r="E243" i="2"/>
  <c r="E123" i="2"/>
  <c r="E142" i="2"/>
  <c r="E119" i="2"/>
  <c r="E226" i="2"/>
  <c r="E14" i="2"/>
  <c r="E146" i="2"/>
  <c r="E104" i="2"/>
  <c r="E130" i="2"/>
  <c r="E138" i="2"/>
  <c r="E180" i="2"/>
  <c r="E112" i="2"/>
  <c r="E97" i="2"/>
  <c r="E89" i="2"/>
  <c r="E96" i="2"/>
  <c r="E103" i="2"/>
  <c r="E167" i="2"/>
  <c r="E134" i="2"/>
  <c r="E147" i="2"/>
  <c r="E102" i="2"/>
  <c r="E68" i="2"/>
  <c r="E107" i="2"/>
  <c r="E98" i="2"/>
  <c r="E144" i="2"/>
  <c r="E85" i="2"/>
  <c r="E117" i="2"/>
  <c r="E137" i="2"/>
  <c r="E145" i="2"/>
  <c r="E118" i="2"/>
  <c r="E101" i="2"/>
  <c r="E87" i="2"/>
  <c r="E136" i="2"/>
  <c r="E135" i="2"/>
  <c r="E121" i="2"/>
  <c r="E93" i="2"/>
  <c r="E100" i="2"/>
  <c r="E201" i="2"/>
  <c r="E95" i="2"/>
  <c r="E129" i="2"/>
  <c r="E64" i="2"/>
  <c r="E48" i="2"/>
  <c r="E82" i="2"/>
  <c r="E434" i="2"/>
  <c r="E81" i="2"/>
  <c r="E62" i="2"/>
  <c r="E249" i="2"/>
  <c r="E45" i="2"/>
  <c r="E61" i="2"/>
  <c r="E49" i="2"/>
  <c r="E52" i="2"/>
  <c r="E80" i="2"/>
  <c r="E63" i="2"/>
  <c r="E169" i="2"/>
  <c r="E158" i="2"/>
  <c r="E79" i="2"/>
  <c r="E35" i="2"/>
  <c r="E111" i="2"/>
  <c r="E60" i="2"/>
  <c r="E70" i="2"/>
  <c r="E78" i="2"/>
  <c r="E51" i="2"/>
  <c r="E77" i="2"/>
  <c r="E128" i="2"/>
  <c r="E141" i="2"/>
  <c r="E69" i="2"/>
  <c r="E76" i="2"/>
  <c r="K3" i="5" s="1"/>
  <c r="B7" i="5" s="1"/>
  <c r="E40" i="2"/>
  <c r="E433" i="2"/>
  <c r="E75" i="2"/>
  <c r="E157" i="2"/>
  <c r="E44" i="2"/>
  <c r="E42" i="2"/>
  <c r="E36" i="2"/>
  <c r="E92" i="2"/>
  <c r="E54" i="2"/>
  <c r="E126" i="2"/>
  <c r="E153" i="2"/>
  <c r="E74" i="2"/>
  <c r="E432" i="2"/>
  <c r="E73" i="2"/>
  <c r="E431" i="2"/>
  <c r="E46" i="2"/>
  <c r="E410" i="2"/>
  <c r="K7" i="5" l="1"/>
  <c r="O10" i="5" s="1"/>
  <c r="N10" i="5"/>
  <c r="P10" i="5"/>
  <c r="O11" i="5" l="1"/>
</calcChain>
</file>

<file path=xl/sharedStrings.xml><?xml version="1.0" encoding="utf-8"?>
<sst xmlns="http://schemas.openxmlformats.org/spreadsheetml/2006/main" count="5699" uniqueCount="1338">
  <si>
    <t>Уровень</t>
  </si>
  <si>
    <t>МС-1</t>
  </si>
  <si>
    <t>Тетрарх</t>
  </si>
  <si>
    <t>Т-60</t>
  </si>
  <si>
    <t>БТ-2</t>
  </si>
  <si>
    <t>Т-26</t>
  </si>
  <si>
    <t>БТ-7 артиллерийский</t>
  </si>
  <si>
    <t>М3 лёгкий</t>
  </si>
  <si>
    <t>ЛТП</t>
  </si>
  <si>
    <t>Т-127</t>
  </si>
  <si>
    <t>БТ-СВ</t>
  </si>
  <si>
    <t>БТ-7</t>
  </si>
  <si>
    <t>Т-46</t>
  </si>
  <si>
    <t>Т-70</t>
  </si>
  <si>
    <t>Валентайн II</t>
  </si>
  <si>
    <t>А-20</t>
  </si>
  <si>
    <t>Т-80</t>
  </si>
  <si>
    <t>Т-50</t>
  </si>
  <si>
    <t>МТ-25</t>
  </si>
  <si>
    <t>ЛТТБ</t>
  </si>
  <si>
    <t>Т-54 облегчённый</t>
  </si>
  <si>
    <t>Т-28Э с Ф-30</t>
  </si>
  <si>
    <t>А-32</t>
  </si>
  <si>
    <t>Т-28</t>
  </si>
  <si>
    <t>Матильда IV</t>
  </si>
  <si>
    <t>Т-34</t>
  </si>
  <si>
    <t>Т-34-85 Rudy</t>
  </si>
  <si>
    <t>Т-34-85М</t>
  </si>
  <si>
    <t>Т-34-85</t>
  </si>
  <si>
    <t>А-43</t>
  </si>
  <si>
    <t>Т-44-122</t>
  </si>
  <si>
    <t>Т-44-85</t>
  </si>
  <si>
    <t>Т-43</t>
  </si>
  <si>
    <t>КВ-13</t>
  </si>
  <si>
    <t>А-44</t>
  </si>
  <si>
    <t>Т-54 первый образец</t>
  </si>
  <si>
    <t>Т-44</t>
  </si>
  <si>
    <t>Объект 416</t>
  </si>
  <si>
    <t>Т-54</t>
  </si>
  <si>
    <t>Объект 430 Вариант II</t>
  </si>
  <si>
    <t>Объект 907A</t>
  </si>
  <si>
    <t>Объект 907</t>
  </si>
  <si>
    <t>Объект 430</t>
  </si>
  <si>
    <t>Объект 140</t>
  </si>
  <si>
    <t>Т-62А</t>
  </si>
  <si>
    <t>КВ-220</t>
  </si>
  <si>
    <t>КВ-220 Бета-Тест</t>
  </si>
  <si>
    <t>Черчилль III</t>
  </si>
  <si>
    <t>КВ-1</t>
  </si>
  <si>
    <t>КВ-1С</t>
  </si>
  <si>
    <t>Объект 244</t>
  </si>
  <si>
    <t>Т-150</t>
  </si>
  <si>
    <t>КВ-85</t>
  </si>
  <si>
    <t>КВ-2</t>
  </si>
  <si>
    <t>ИС-2</t>
  </si>
  <si>
    <t>КВ-3</t>
  </si>
  <si>
    <t>ИС</t>
  </si>
  <si>
    <t>ИС-3 с МЗ</t>
  </si>
  <si>
    <t>КВ-5</t>
  </si>
  <si>
    <t>ИС-6</t>
  </si>
  <si>
    <t>ИС-5 (Объект 730)</t>
  </si>
  <si>
    <t>КВ-4</t>
  </si>
  <si>
    <t>ИС-3</t>
  </si>
  <si>
    <t>ИС-8</t>
  </si>
  <si>
    <t>СТ-I</t>
  </si>
  <si>
    <t>Объект 777 Вариант II</t>
  </si>
  <si>
    <t>Объект 260</t>
  </si>
  <si>
    <t>ИС-7</t>
  </si>
  <si>
    <t>ИС-4</t>
  </si>
  <si>
    <t>АТ-1</t>
  </si>
  <si>
    <t>СУ-76И</t>
  </si>
  <si>
    <t>СУ-76</t>
  </si>
  <si>
    <t>СУ-85Б</t>
  </si>
  <si>
    <t>СУ-85И</t>
  </si>
  <si>
    <t>СУ-85</t>
  </si>
  <si>
    <t>СУ-100Y</t>
  </si>
  <si>
    <t>СУ-100</t>
  </si>
  <si>
    <t>ИСУ-122С</t>
  </si>
  <si>
    <t>СУ-122-44</t>
  </si>
  <si>
    <t>СУ-152</t>
  </si>
  <si>
    <t>СУ-100М1</t>
  </si>
  <si>
    <t>ИСУ-130</t>
  </si>
  <si>
    <t>ИСУ-152</t>
  </si>
  <si>
    <t>СУ-101</t>
  </si>
  <si>
    <t>СУ-122-54</t>
  </si>
  <si>
    <t>Объект 704</t>
  </si>
  <si>
    <t>Объект 263</t>
  </si>
  <si>
    <t>Объект 268</t>
  </si>
  <si>
    <t>САУ</t>
  </si>
  <si>
    <t>СУ-18</t>
  </si>
  <si>
    <t>СУ-26</t>
  </si>
  <si>
    <t>СУ-5</t>
  </si>
  <si>
    <t>СУ-122А</t>
  </si>
  <si>
    <t>СУ-8</t>
  </si>
  <si>
    <t>СУ-14-1</t>
  </si>
  <si>
    <t>С-51</t>
  </si>
  <si>
    <t>СУ-14-2</t>
  </si>
  <si>
    <t>212А</t>
  </si>
  <si>
    <t>Объект 261</t>
  </si>
  <si>
    <t>Leichttraktor</t>
  </si>
  <si>
    <t>Pz.Kpfw. 38H 735 (f)</t>
  </si>
  <si>
    <t>Pz.Kpfw. II Ausf. D</t>
  </si>
  <si>
    <t>Pz.Kpfw. II</t>
  </si>
  <si>
    <t>Pz.Kpfw. I</t>
  </si>
  <si>
    <t>Pz.Kpfw. 35 (t)</t>
  </si>
  <si>
    <t>T-15</t>
  </si>
  <si>
    <t>Pz.Kpfw. II Ausf. J</t>
  </si>
  <si>
    <t>Pz.Kpfw. 38 (t)</t>
  </si>
  <si>
    <t>Pz.Kpfw. III Ausf. A</t>
  </si>
  <si>
    <t>Pz.Kpfw. II Ausf. G</t>
  </si>
  <si>
    <t>Pz.Kpfw. I Ausf. C</t>
  </si>
  <si>
    <t>Pz.Kpfw. 38 (t) n.A.</t>
  </si>
  <si>
    <t>Pz.Kpfw. II Luchs</t>
  </si>
  <si>
    <t>VK 16.02 Leopard</t>
  </si>
  <si>
    <t>VK 28.01</t>
  </si>
  <si>
    <t>Spähpanzer SP I C</t>
  </si>
  <si>
    <t>Spähpanzer Ru 251</t>
  </si>
  <si>
    <t>Großtraktor - Krupp</t>
  </si>
  <si>
    <t>Pz.Kpfw. S35 739 (f)</t>
  </si>
  <si>
    <t>Pz.Kpfw. IV Ausf. A</t>
  </si>
  <si>
    <t>Pz.Kpfw. III</t>
  </si>
  <si>
    <t>Pz.Kpfw. IV Ausf. D</t>
  </si>
  <si>
    <t>VK 20.01 (D)</t>
  </si>
  <si>
    <t>Pz.Kpfw. III Ausf. K</t>
  </si>
  <si>
    <t>T-25</t>
  </si>
  <si>
    <t>Pz.Kpfw. IV hydrostat.</t>
  </si>
  <si>
    <t>Pz.Kpfw. III/IV</t>
  </si>
  <si>
    <t>Pz.Kpfw. IV Ausf. H</t>
  </si>
  <si>
    <t>Pz.Kpfw. V/IV Alpha</t>
  </si>
  <si>
    <t>Pz.Kpfw. V/IV</t>
  </si>
  <si>
    <t>Pz.Kpfw. IV Schmalturm</t>
  </si>
  <si>
    <t>VK 30.01 (D)</t>
  </si>
  <si>
    <t>VK 30.02 (M)</t>
  </si>
  <si>
    <t>VK 30.01 (P)</t>
  </si>
  <si>
    <t>Panther/M10</t>
  </si>
  <si>
    <t>VK 30.02 (D)</t>
  </si>
  <si>
    <t>Panther</t>
  </si>
  <si>
    <t>Panther mit 8,8 cm L/71</t>
  </si>
  <si>
    <t>Panther II</t>
  </si>
  <si>
    <t>Indien-Panzer</t>
  </si>
  <si>
    <t>T 55A</t>
  </si>
  <si>
    <t>Leopard Prototyp A</t>
  </si>
  <si>
    <t>E 50</t>
  </si>
  <si>
    <t>Leopard 1</t>
  </si>
  <si>
    <t>E 50 Ausf. M</t>
  </si>
  <si>
    <t>Pz.Kpfw. B2 740 (f)</t>
  </si>
  <si>
    <t>Durchbruchswagen 2</t>
  </si>
  <si>
    <t>VK 30.01 (H)</t>
  </si>
  <si>
    <t>VK 36.01 (H)</t>
  </si>
  <si>
    <t>VK 45.02 (P) Ausf. B7</t>
  </si>
  <si>
    <t>Tiger I L/56</t>
  </si>
  <si>
    <t>Tiger I</t>
  </si>
  <si>
    <t>Tiger (P)</t>
  </si>
  <si>
    <t>Löwe</t>
  </si>
  <si>
    <t>VK 45.02 (P) Ausf. A</t>
  </si>
  <si>
    <t>Tiger II</t>
  </si>
  <si>
    <t>E 75</t>
  </si>
  <si>
    <t>VK 45.02 (P) Ausf. B</t>
  </si>
  <si>
    <t>VK 72.01 (K)</t>
  </si>
  <si>
    <t>E 100</t>
  </si>
  <si>
    <t>Maus</t>
  </si>
  <si>
    <t>Panzerjäger I</t>
  </si>
  <si>
    <t>Marder II</t>
  </si>
  <si>
    <t>Marder 38T</t>
  </si>
  <si>
    <t>Hetzer</t>
  </si>
  <si>
    <t>StuG III Ausf. B</t>
  </si>
  <si>
    <t>StuG IV</t>
  </si>
  <si>
    <t>Pz.Sfl. IVc</t>
  </si>
  <si>
    <t>StuG III Ausf. G</t>
  </si>
  <si>
    <t>Dicker Max</t>
  </si>
  <si>
    <t>Nashorn</t>
  </si>
  <si>
    <t>Jagdpanzer IV</t>
  </si>
  <si>
    <t>Krupp-Steyr Waffenträger</t>
  </si>
  <si>
    <t>E 25</t>
  </si>
  <si>
    <t>Sturer Emil</t>
  </si>
  <si>
    <t>Jagdpanther</t>
  </si>
  <si>
    <t>Rheinmetall Skorpion</t>
  </si>
  <si>
    <t>Kanonenjagdpanzer</t>
  </si>
  <si>
    <t>8,8 cm Pak 43 Jagdtiger</t>
  </si>
  <si>
    <t>Rhm.-Borsig Waffenträger</t>
  </si>
  <si>
    <t>Jagdpanther II</t>
  </si>
  <si>
    <t>Ferdinand</t>
  </si>
  <si>
    <t>Waffenträger auf Pz. IV</t>
  </si>
  <si>
    <t>Jagdtiger</t>
  </si>
  <si>
    <t>Waffenträger auf E 100</t>
  </si>
  <si>
    <t>Jagdpanzer E 100</t>
  </si>
  <si>
    <t>G.Pz. Mk. VI (e)</t>
  </si>
  <si>
    <t>Wespe</t>
  </si>
  <si>
    <t>Sturmpanzer I Bison</t>
  </si>
  <si>
    <t>Pz.Sfl. IVb</t>
  </si>
  <si>
    <t>Sturmpanzer II</t>
  </si>
  <si>
    <t>Grille</t>
  </si>
  <si>
    <t>Hummel</t>
  </si>
  <si>
    <t>G.W. Panther</t>
  </si>
  <si>
    <t>G.W. Tiger (P)</t>
  </si>
  <si>
    <t>G.W. Tiger</t>
  </si>
  <si>
    <t>G.W. E 100</t>
  </si>
  <si>
    <t>T1 Cunningham</t>
  </si>
  <si>
    <t>T2 Light Tank</t>
  </si>
  <si>
    <t>T7 Combat Car</t>
  </si>
  <si>
    <t>T1E6</t>
  </si>
  <si>
    <t>M2 Light Tank</t>
  </si>
  <si>
    <t>M22 Locust</t>
  </si>
  <si>
    <t>MTLS-1G14</t>
  </si>
  <si>
    <t>M3 Stuart</t>
  </si>
  <si>
    <t>M5 Stuart</t>
  </si>
  <si>
    <t>M24 Chaffee</t>
  </si>
  <si>
    <t>T21</t>
  </si>
  <si>
    <t>T37</t>
  </si>
  <si>
    <t>M41 Walker Bulldog</t>
  </si>
  <si>
    <t>T71</t>
  </si>
  <si>
    <t>T49</t>
  </si>
  <si>
    <t>T2 Medium Tank</t>
  </si>
  <si>
    <t>M2 Medium Tank</t>
  </si>
  <si>
    <t>M3 Lee</t>
  </si>
  <si>
    <t>M4A2E4 Sherman</t>
  </si>
  <si>
    <t>M4 Improved</t>
  </si>
  <si>
    <t>Ram II</t>
  </si>
  <si>
    <t>M4 Sherman</t>
  </si>
  <si>
    <t>M7</t>
  </si>
  <si>
    <t>M4A3E8 Fury</t>
  </si>
  <si>
    <t>M4A3E8 Sherman</t>
  </si>
  <si>
    <t>M4A3E2 Sherman Jumbo</t>
  </si>
  <si>
    <t>T23E3</t>
  </si>
  <si>
    <t>T20</t>
  </si>
  <si>
    <t>T26E4 SuperPershing</t>
  </si>
  <si>
    <t>T95E2</t>
  </si>
  <si>
    <t>T69</t>
  </si>
  <si>
    <t>M26 Pershing</t>
  </si>
  <si>
    <t>M46 Patton</t>
  </si>
  <si>
    <t>T54E1</t>
  </si>
  <si>
    <t>M60</t>
  </si>
  <si>
    <t>T95E6</t>
  </si>
  <si>
    <t>M48A1 Patton</t>
  </si>
  <si>
    <t>T14</t>
  </si>
  <si>
    <t>T1 Heavy Tank</t>
  </si>
  <si>
    <t>M6</t>
  </si>
  <si>
    <t>T29</t>
  </si>
  <si>
    <t>M6A2E1</t>
  </si>
  <si>
    <t>T34</t>
  </si>
  <si>
    <t>T32</t>
  </si>
  <si>
    <t>M103</t>
  </si>
  <si>
    <t>T110E5</t>
  </si>
  <si>
    <t>T57 Heavy Tank</t>
  </si>
  <si>
    <t>T18</t>
  </si>
  <si>
    <t>T82</t>
  </si>
  <si>
    <t>T40</t>
  </si>
  <si>
    <t>M8A1</t>
  </si>
  <si>
    <t>T67</t>
  </si>
  <si>
    <t>M10 Wolverine</t>
  </si>
  <si>
    <t>M36 Jackson</t>
  </si>
  <si>
    <t>M18 Hellcat</t>
  </si>
  <si>
    <t>M56 Scorpion</t>
  </si>
  <si>
    <t>T28 Concept</t>
  </si>
  <si>
    <t>T25 AT</t>
  </si>
  <si>
    <t>T25/2</t>
  </si>
  <si>
    <t>T28</t>
  </si>
  <si>
    <t>T28 Prototype</t>
  </si>
  <si>
    <t>T95</t>
  </si>
  <si>
    <t>T30</t>
  </si>
  <si>
    <t>T110E4</t>
  </si>
  <si>
    <t>T110E3</t>
  </si>
  <si>
    <t>T57</t>
  </si>
  <si>
    <t>M7 Priest</t>
  </si>
  <si>
    <t>M37</t>
  </si>
  <si>
    <t>M41 HMC</t>
  </si>
  <si>
    <t>M44</t>
  </si>
  <si>
    <t>M12</t>
  </si>
  <si>
    <t>M40/M43</t>
  </si>
  <si>
    <t>M53/M55</t>
  </si>
  <si>
    <t>T92</t>
  </si>
  <si>
    <t>Renault FT</t>
  </si>
  <si>
    <t>D1</t>
  </si>
  <si>
    <t>Renault R35</t>
  </si>
  <si>
    <t>FCM 36</t>
  </si>
  <si>
    <t>Hotchkiss H35</t>
  </si>
  <si>
    <t>AMX 38</t>
  </si>
  <si>
    <t>AMX 40</t>
  </si>
  <si>
    <t>AMX ELC bis</t>
  </si>
  <si>
    <t>AMX 12 t</t>
  </si>
  <si>
    <t>AMX 13 57 GF</t>
  </si>
  <si>
    <t>AMX 13 57</t>
  </si>
  <si>
    <t>AMX 13 75</t>
  </si>
  <si>
    <t>AMX 13 90</t>
  </si>
  <si>
    <t>Somua S35</t>
  </si>
  <si>
    <t>D2</t>
  </si>
  <si>
    <t>SARL 42</t>
  </si>
  <si>
    <t>Renault G1</t>
  </si>
  <si>
    <t>M4A1 Revalorisé</t>
  </si>
  <si>
    <t>AMX Chasseur de chars</t>
  </si>
  <si>
    <t>Lorraine 40 t</t>
  </si>
  <si>
    <t>AMX 30 1er prototype</t>
  </si>
  <si>
    <t>Bat.-Châtillon 25 t (П)</t>
  </si>
  <si>
    <t>Bat.-Châtillon 25 t</t>
  </si>
  <si>
    <t>AMX 30 B</t>
  </si>
  <si>
    <t>B1</t>
  </si>
  <si>
    <t>BDR G1 B</t>
  </si>
  <si>
    <t>ARL 44</t>
  </si>
  <si>
    <t>AMX M4 mle. 45</t>
  </si>
  <si>
    <t>FCM 50 t</t>
  </si>
  <si>
    <t>AMX 50 100</t>
  </si>
  <si>
    <t>AMX 50 120</t>
  </si>
  <si>
    <t>AMX 50 B</t>
  </si>
  <si>
    <t>Renault FT AC</t>
  </si>
  <si>
    <t>FCM 36 Pak 40</t>
  </si>
  <si>
    <t>Renault UE 57</t>
  </si>
  <si>
    <t>Somua SAu 40</t>
  </si>
  <si>
    <t>S35 CA</t>
  </si>
  <si>
    <t>ARL V39</t>
  </si>
  <si>
    <t>AMX AC mle. 46</t>
  </si>
  <si>
    <t>AMX AC mle. 48</t>
  </si>
  <si>
    <t>AMX 50 Foch</t>
  </si>
  <si>
    <t>AMX 50 Foch (155)</t>
  </si>
  <si>
    <t>Renault FT 75 BS</t>
  </si>
  <si>
    <t>Lorraine 39L AM</t>
  </si>
  <si>
    <t>AMX 105 AM mle. 47</t>
  </si>
  <si>
    <t>105 leFH18B2</t>
  </si>
  <si>
    <t>AMX 13 105 AM mle. 50</t>
  </si>
  <si>
    <t>AMX 13 F3 AM</t>
  </si>
  <si>
    <t>Lorraine 155 mle. 50</t>
  </si>
  <si>
    <t>Lorraine 155 mle. 51</t>
  </si>
  <si>
    <t>Bat.-Châtillon 155 55</t>
  </si>
  <si>
    <t>Bat.-Châtillon 155 58</t>
  </si>
  <si>
    <t>Light Mk. VIC</t>
  </si>
  <si>
    <t>Cruiser Mk. I</t>
  </si>
  <si>
    <t>Cruiser Mk. III</t>
  </si>
  <si>
    <t>M2</t>
  </si>
  <si>
    <t>Cruiser Mk. II</t>
  </si>
  <si>
    <t>Cruiser Mk. IV</t>
  </si>
  <si>
    <t>Stuart I-IV</t>
  </si>
  <si>
    <t>Covenanter</t>
  </si>
  <si>
    <t>Valentine</t>
  </si>
  <si>
    <t>Crusader</t>
  </si>
  <si>
    <t>Vickers Medium Mk. I</t>
  </si>
  <si>
    <t>Vickers Medium Mk. II</t>
  </si>
  <si>
    <t>Vickers Medium Mk. III</t>
  </si>
  <si>
    <t>Grant</t>
  </si>
  <si>
    <t>Matilda</t>
  </si>
  <si>
    <t>Matilda Black Prince</t>
  </si>
  <si>
    <t>Sherman III</t>
  </si>
  <si>
    <t>Cromwell B</t>
  </si>
  <si>
    <t>Cromwell</t>
  </si>
  <si>
    <t>Sherman Firefly</t>
  </si>
  <si>
    <t>Comet</t>
  </si>
  <si>
    <t>FV4202 (P)</t>
  </si>
  <si>
    <t>Centurion Mk. I</t>
  </si>
  <si>
    <t>Centurion Mk. 7/1</t>
  </si>
  <si>
    <t>FV4202</t>
  </si>
  <si>
    <t>Excelsior</t>
  </si>
  <si>
    <t>Churchill I</t>
  </si>
  <si>
    <t>TOG II*</t>
  </si>
  <si>
    <t>Churchill VII</t>
  </si>
  <si>
    <t>FV201 (A45)</t>
  </si>
  <si>
    <t>Black Prince</t>
  </si>
  <si>
    <t>Caernarvon</t>
  </si>
  <si>
    <t>Conqueror</t>
  </si>
  <si>
    <t>FV215b</t>
  </si>
  <si>
    <t>Universal Carrier 2-pdr</t>
  </si>
  <si>
    <t>Valentine AT</t>
  </si>
  <si>
    <t>Alecto</t>
  </si>
  <si>
    <t>Archer</t>
  </si>
  <si>
    <t>AT 2</t>
  </si>
  <si>
    <t>Achilles</t>
  </si>
  <si>
    <t>AT 8</t>
  </si>
  <si>
    <t>Churchill Gun Carrier</t>
  </si>
  <si>
    <t>AT 15A</t>
  </si>
  <si>
    <t>Challenger</t>
  </si>
  <si>
    <t>AT 7</t>
  </si>
  <si>
    <t>Charioteer</t>
  </si>
  <si>
    <t>AT 15</t>
  </si>
  <si>
    <t>FV4004 Conway</t>
  </si>
  <si>
    <t>Tortoise</t>
  </si>
  <si>
    <t>FV4005 Stage II</t>
  </si>
  <si>
    <t>FV215b (183)</t>
  </si>
  <si>
    <t>Loyd Gun Carriage</t>
  </si>
  <si>
    <t>Sexton I</t>
  </si>
  <si>
    <t>Sexton II</t>
  </si>
  <si>
    <t>Birch Gun</t>
  </si>
  <si>
    <t>Bishop</t>
  </si>
  <si>
    <t>FV304</t>
  </si>
  <si>
    <t>Crusader 5.5-in. SP</t>
  </si>
  <si>
    <t>FV207</t>
  </si>
  <si>
    <t>FV3805</t>
  </si>
  <si>
    <t>Conqueror Gun Carriage</t>
  </si>
  <si>
    <t>Renault NC-31</t>
  </si>
  <si>
    <t>Vickers Mk. E Type B</t>
  </si>
  <si>
    <t>Type 2597 Chi-Ha</t>
  </si>
  <si>
    <t>M5A1 Stuart</t>
  </si>
  <si>
    <t>Type 64</t>
  </si>
  <si>
    <t>59-16</t>
  </si>
  <si>
    <t>Type 62</t>
  </si>
  <si>
    <t>WZ-131</t>
  </si>
  <si>
    <t>WZ-132</t>
  </si>
  <si>
    <t>Type T-34</t>
  </si>
  <si>
    <t>Type 58</t>
  </si>
  <si>
    <t>T-34-1</t>
  </si>
  <si>
    <t>59-Patton</t>
  </si>
  <si>
    <t>Type 59</t>
  </si>
  <si>
    <t>T-34-3</t>
  </si>
  <si>
    <t>T-34-2</t>
  </si>
  <si>
    <t>WZ-120</t>
  </si>
  <si>
    <t>121B</t>
  </si>
  <si>
    <t>121</t>
  </si>
  <si>
    <t>IS-2</t>
  </si>
  <si>
    <t>112</t>
  </si>
  <si>
    <t>WZ-111</t>
  </si>
  <si>
    <t>110</t>
  </si>
  <si>
    <t>WZ-111 model 1-4</t>
  </si>
  <si>
    <t>113</t>
  </si>
  <si>
    <t>Renault Otsu</t>
  </si>
  <si>
    <t>Type 97 Te-Ke</t>
  </si>
  <si>
    <t>Type 95 Ha-Go</t>
  </si>
  <si>
    <t>Type 98 Ke-Ni Otsu</t>
  </si>
  <si>
    <t>Type 98 Ke-Ni</t>
  </si>
  <si>
    <t>Type 5 Ke-Ho</t>
  </si>
  <si>
    <t>Chi-Ni</t>
  </si>
  <si>
    <t>Type 97 Chi-Ha</t>
  </si>
  <si>
    <t>Type 1 Chi-He</t>
  </si>
  <si>
    <t>Type 3 Chi-Nu Kai</t>
  </si>
  <si>
    <t>Type 3 Chi-Nu</t>
  </si>
  <si>
    <t>Type 4 Chi-To</t>
  </si>
  <si>
    <t>Type 5 Chi-Ri</t>
  </si>
  <si>
    <t>STA-2</t>
  </si>
  <si>
    <t>STA-1</t>
  </si>
  <si>
    <t>Type 61</t>
  </si>
  <si>
    <t>STB-1</t>
  </si>
  <si>
    <t>Heavy Tank No. VI</t>
  </si>
  <si>
    <t>Кредиты за сопротивление</t>
  </si>
  <si>
    <t>Ссылка на реплей</t>
  </si>
  <si>
    <t>Название танка</t>
  </si>
  <si>
    <t>Тип</t>
  </si>
  <si>
    <t>Коэффициент доходности</t>
  </si>
  <si>
    <t>ЛТ</t>
  </si>
  <si>
    <t>СТ</t>
  </si>
  <si>
    <t>ТТ</t>
  </si>
  <si>
    <t>ПТ</t>
  </si>
  <si>
    <t>http://wotreplays.ru/site/6080658</t>
  </si>
  <si>
    <t>http://wotreplays.ru/site/5960507</t>
  </si>
  <si>
    <t>http://wotreplays.ru/site/6072436#details</t>
  </si>
  <si>
    <t>http://wotreplays.ru/site/6067117#details</t>
  </si>
  <si>
    <t>http://wotreplays.ru/site/6049135#details</t>
  </si>
  <si>
    <t>http://wotreplays.ru/site/6102760#details</t>
  </si>
  <si>
    <t>http://wotreplays.ru/site/6113025#details</t>
  </si>
  <si>
    <t>http://wotreplays.ru/site/6033834#details</t>
  </si>
  <si>
    <t>http://wotreplays.ru/site/6063250#details</t>
  </si>
  <si>
    <t>http://wotreplays.ru/site/5919042#details</t>
  </si>
  <si>
    <t>http://wotreplays.ru/site/5960136#details</t>
  </si>
  <si>
    <t>http://wotreplays.ru/site/5885642#details</t>
  </si>
  <si>
    <t>http://wotreplays.ru/site/6017307#details</t>
  </si>
  <si>
    <t>http://wotreplays.ru/site/5970466#details</t>
  </si>
  <si>
    <t>http://wotreplays.ru/site/5907372#details</t>
  </si>
  <si>
    <t>http://wotreplays.ru/site/6106698#details</t>
  </si>
  <si>
    <t>http://wotreplays.ru/site/6099168#details</t>
  </si>
  <si>
    <t>http://wotreplays.ru/site/6022198#details</t>
  </si>
  <si>
    <t>http://wotreplays.ru/site/5992847#details</t>
  </si>
  <si>
    <t>http://wotreplays.ru/site/5991735#details</t>
  </si>
  <si>
    <t>http://wotreplays.ru/site/5967302#details</t>
  </si>
  <si>
    <t>http://wotreplays.ru/site/5952120#details</t>
  </si>
  <si>
    <t>http://wotreplays.ru/site/5945142#details</t>
  </si>
  <si>
    <t>http://wotreplays.ru/site/5922483#details</t>
  </si>
  <si>
    <t>http://wotreplays.ru/site/5734693#details</t>
  </si>
  <si>
    <t>http://wotreplays.ru/site/5716559#details</t>
  </si>
  <si>
    <t>http://wotreplays.ru/site/5286337#details</t>
  </si>
  <si>
    <t>http://wotreplays.ru/site/5682755#details</t>
  </si>
  <si>
    <t>http://wotreplays.ru/site/5356934#details</t>
  </si>
  <si>
    <t>http://wotreplays.ru/site/2866482#details</t>
  </si>
  <si>
    <t>http://wotreplays.ru/site/6081255</t>
  </si>
  <si>
    <t>http://wotreplays.ru/site/6033119</t>
  </si>
  <si>
    <t>http://wotreplays.ru/site/6030358</t>
  </si>
  <si>
    <t>http://wotreplays.ru/site/5888465</t>
  </si>
  <si>
    <t>http://wotreplays.ru/site/6112483</t>
  </si>
  <si>
    <t>http://wotreplays.ru/site/6112122</t>
  </si>
  <si>
    <t>http://wotreplays.ru/site/6108575</t>
  </si>
  <si>
    <t>http://wotreplays.ru/site/6096542</t>
  </si>
  <si>
    <t>http://wotreplays.ru/site/6104163</t>
  </si>
  <si>
    <t>http://wotreplays.ru/site/6045912</t>
  </si>
  <si>
    <t>http://wotreplays.ru/site/6036380</t>
  </si>
  <si>
    <t>http://wotreplays.ru/site/6023298</t>
  </si>
  <si>
    <t>http://wotreplays.ru/site/6009086</t>
  </si>
  <si>
    <t>http://wotreplays.ru/site/5722465</t>
  </si>
  <si>
    <t>http://wotreplays.ru/site/5481473</t>
  </si>
  <si>
    <t>http://wotreplays.ru/site/5100060</t>
  </si>
  <si>
    <t>http://wotreplays.ru/site/5984840#details</t>
  </si>
  <si>
    <t>http://wotreplays.ru/site/5989335#details</t>
  </si>
  <si>
    <t>http://wotreplays.ru/site/5704750#details</t>
  </si>
  <si>
    <t>http://wotreplays.ru/site/5992273#details</t>
  </si>
  <si>
    <t>http://wotreplays.ru/site/6083015#details</t>
  </si>
  <si>
    <t>http://wotreplays.ru/site/5376339#details</t>
  </si>
  <si>
    <t>http://wotreplays.ru/site/5013014#details</t>
  </si>
  <si>
    <t>http://wotreplays.ru/site/5908013#details</t>
  </si>
  <si>
    <t>http://wotreplays.ru/site/5963396#details</t>
  </si>
  <si>
    <t>http://wotreplays.ru/site/6014104#details</t>
  </si>
  <si>
    <t>http://wotreplays.ru/site/5980233#details</t>
  </si>
  <si>
    <t>http://wotreplays.ru/site/6003530#details</t>
  </si>
  <si>
    <t>http://wotreplays.ru/site/6091289#details</t>
  </si>
  <si>
    <t>http://wotreplays.ru/site/6011059#details</t>
  </si>
  <si>
    <t>http://wotreplays.ru/site/5350789#details</t>
  </si>
  <si>
    <t>http://wotreplays.ru/site/5092489#details</t>
  </si>
  <si>
    <t>http://wotreplays.ru/site/6100437#details</t>
  </si>
  <si>
    <t>http://wotreplays.ru/site/5924167#details</t>
  </si>
  <si>
    <t>http://wotreplays.ru/site/5878573#details</t>
  </si>
  <si>
    <t>http://wotreplays.ru/site/5865032#details</t>
  </si>
  <si>
    <t>http://wotreplays.ru/site/5774378#details</t>
  </si>
  <si>
    <t>http://wotreplays.ru/site/6112200</t>
  </si>
  <si>
    <t>http://wotreplays.ru/site/6111728</t>
  </si>
  <si>
    <t>http://wotreplays.ru/site/6109903</t>
  </si>
  <si>
    <t>http://wotreplays.ru/site/6108330</t>
  </si>
  <si>
    <t>http://wotreplays.ru/site/6108143</t>
  </si>
  <si>
    <t>http://wotreplays.ru/site/6106991</t>
  </si>
  <si>
    <t>http://wotreplays.ru/site/6092821</t>
  </si>
  <si>
    <t>http://wotreplays.ru/site/6089194</t>
  </si>
  <si>
    <t>http://wotreplays.ru/site/5313186</t>
  </si>
  <si>
    <t>http://wotreplays.ru/site/6062678#details</t>
  </si>
  <si>
    <t>http://wotreplays.ru/site/5498157#details</t>
  </si>
  <si>
    <t>http://wotreplays.ru/site/6024406#details</t>
  </si>
  <si>
    <t>http://wotreplays.ru/site/5944142#details</t>
  </si>
  <si>
    <t>http://wotreplays.ru/site/6114376#details</t>
  </si>
  <si>
    <t>http://wotreplays.ru/site/5974244#details</t>
  </si>
  <si>
    <t>http://wotreplays.ru/site/6048531#details</t>
  </si>
  <si>
    <t>http://wotreplays.ru/site/5936580#details</t>
  </si>
  <si>
    <t>http://wotreplays.ru/site/6016790#details</t>
  </si>
  <si>
    <t>http://wotreplays.ru/site/6005999#details</t>
  </si>
  <si>
    <t>http://wotreplays.ru/site/6094242#details</t>
  </si>
  <si>
    <t>http://wotreplays.ru/site/6093296#details</t>
  </si>
  <si>
    <t>http://wotreplays.ru/site/6086472#details</t>
  </si>
  <si>
    <t>http://wotreplays.ru/site/6052322#details</t>
  </si>
  <si>
    <t>http://wotreplays.ru/site/6079071#details</t>
  </si>
  <si>
    <t>http://wotreplays.ru/site/6064678#details</t>
  </si>
  <si>
    <t>http://wotreplays.ru/site/6098142#details</t>
  </si>
  <si>
    <t>http://wotreplays.ru/site/6112288</t>
  </si>
  <si>
    <t>http://wotreplays.ru/site/6112196</t>
  </si>
  <si>
    <t>http://wotreplays.ru/site/6111034</t>
  </si>
  <si>
    <t>http://wotreplays.ru/site/6111146</t>
  </si>
  <si>
    <t>http://wotreplays.ru/site/6110448</t>
  </si>
  <si>
    <t>http://wotreplays.ru/site/6110003</t>
  </si>
  <si>
    <t>http://wotreplays.ru/site/6109896</t>
  </si>
  <si>
    <t>http://wotreplays.ru/site/6107630</t>
  </si>
  <si>
    <t>http://wotreplays.ru/site/6106645</t>
  </si>
  <si>
    <t>http://wotreplays.ru/site/6105115</t>
  </si>
  <si>
    <t>http://wotreplays.ru/site/6104645</t>
  </si>
  <si>
    <t>http://wotreplays.ru/site/6104281</t>
  </si>
  <si>
    <t>http://wotreplays.ru/site/6103725</t>
  </si>
  <si>
    <t>http://wotreplays.ru/site/6103150</t>
  </si>
  <si>
    <t>http://wotreplays.ru/site/6102768</t>
  </si>
  <si>
    <t>http://wotreplays.ru/site/6098890</t>
  </si>
  <si>
    <t>http://wotreplays.ru/site/6095211</t>
  </si>
  <si>
    <t>http://wotreplays.ru/site/6095029</t>
  </si>
  <si>
    <t>http://wotreplays.ru/site/6093877</t>
  </si>
  <si>
    <t>http://wotreplays.ru/site/6093242</t>
  </si>
  <si>
    <t>http://wotreplays.ru/site/6089553</t>
  </si>
  <si>
    <t>http://wotreplays.ru/site/6089502</t>
  </si>
  <si>
    <t>http://wotreplays.ru/site/6085590</t>
  </si>
  <si>
    <t>http://wotreplays.ru/site/6075541</t>
  </si>
  <si>
    <t>http://wotreplays.ru/site/6073511</t>
  </si>
  <si>
    <t>http://wotreplays.ru/site/6070898</t>
  </si>
  <si>
    <t>http://wotreplays.ru/site/6068760</t>
  </si>
  <si>
    <t>http://wotreplays.ru/site/6030126</t>
  </si>
  <si>
    <t>http://wotreplays.ru/site/6016138</t>
  </si>
  <si>
    <t>http://wotreplays.ru/site/6004395</t>
  </si>
  <si>
    <t>http://wotreplays.ru/site/5995703</t>
  </si>
  <si>
    <t>http://wotreplays.ru/site/5946826</t>
  </si>
  <si>
    <t>http://wotreplays.ru/site/5937744</t>
  </si>
  <si>
    <t>http://wotreplays.ru/site/5906592</t>
  </si>
  <si>
    <t>http://wotreplays.ru/site/5898982</t>
  </si>
  <si>
    <t>http://wotreplays.ru/site/5776721</t>
  </si>
  <si>
    <t>http://wotreplays.ru/site/6089797#details</t>
  </si>
  <si>
    <t>http://wotreplays.ru/site/6110081#details</t>
  </si>
  <si>
    <t>http://wotreplays.ru/site/6103325#details</t>
  </si>
  <si>
    <t>http://wotreplays.ru/site/6073246#details</t>
  </si>
  <si>
    <t>http://wotreplays.ru/site/6113301</t>
  </si>
  <si>
    <t>http://wotreplays.ru/site/6112260</t>
  </si>
  <si>
    <t>http://wotreplays.ru/site/6112119</t>
  </si>
  <si>
    <t>http://wotreplays.ru/site/6112094</t>
  </si>
  <si>
    <t>http://wotreplays.ru/site/6112016</t>
  </si>
  <si>
    <t>http://wotreplays.ru/site/6111840</t>
  </si>
  <si>
    <t>http://wotreplays.ru/site/6111721</t>
  </si>
  <si>
    <t>http://wotreplays.ru/site/6111707</t>
  </si>
  <si>
    <t>http://wotreplays.ru/site/6111396</t>
  </si>
  <si>
    <t>http://wotreplays.ru/site/6111246</t>
  </si>
  <si>
    <t>http://wotreplays.ru/site/6111015</t>
  </si>
  <si>
    <t>http://wotreplays.ru/site/6110895</t>
  </si>
  <si>
    <t>http://wotreplays.ru/site/6110743</t>
  </si>
  <si>
    <t>http://wotreplays.ru/site/6110558</t>
  </si>
  <si>
    <t>http://wotreplays.ru/site/6110275</t>
  </si>
  <si>
    <t>http://wotreplays.ru/site/6107946</t>
  </si>
  <si>
    <t>http://wotreplays.ru/site/6106633</t>
  </si>
  <si>
    <t>http://wotreplays.ru/site/6106295</t>
  </si>
  <si>
    <t>http://wotreplays.ru/site/6106274</t>
  </si>
  <si>
    <t>http://wotreplays.ru/site/6105942</t>
  </si>
  <si>
    <t>http://wotreplays.ru/site/6101330</t>
  </si>
  <si>
    <t>http://wotreplays.ru/site/6096768</t>
  </si>
  <si>
    <t>http://wotreplays.ru/site/6095973</t>
  </si>
  <si>
    <t>http://wotreplays.ru/site/6091040</t>
  </si>
  <si>
    <t>http://wotreplays.ru/site/6089448</t>
  </si>
  <si>
    <t>http://wotreplays.ru/site/6086371</t>
  </si>
  <si>
    <t>http://wotreplays.ru/site/6083473</t>
  </si>
  <si>
    <t>http://wotreplays.ru/site/6079048</t>
  </si>
  <si>
    <t>http://wotreplays.ru/site/6070942</t>
  </si>
  <si>
    <t>http://wotreplays.ru/site/6044739#details</t>
  </si>
  <si>
    <t>http://wotreplays.ru/site/6032382#details</t>
  </si>
  <si>
    <t>http://wotreplays.ru/site/6016674#details</t>
  </si>
  <si>
    <t>http://wotreplays.ru/site/5979341#details</t>
  </si>
  <si>
    <t>http://wotreplays.ru/site/5956625#details</t>
  </si>
  <si>
    <t>http://wotreplays.ru/site/5921953#details</t>
  </si>
  <si>
    <t>http://wotreplays.ru/site/5944994#details</t>
  </si>
  <si>
    <t>http://wotreplays.ru/site/5262082#details</t>
  </si>
  <si>
    <t>http://wotreplays.ru/site/6079714#details</t>
  </si>
  <si>
    <t>http://wotreplays.ru/site/6113212#details</t>
  </si>
  <si>
    <t>http://wotreplays.ru/site/6094377#details</t>
  </si>
  <si>
    <t>http://wotreplays.ru/site/6095314#details</t>
  </si>
  <si>
    <t>http://wotreplays.ru/site/6113508#details</t>
  </si>
  <si>
    <t>http://wotreplays.ru/site/6109201#details</t>
  </si>
  <si>
    <t>http://wotreplays.ru/site/6109800#details</t>
  </si>
  <si>
    <t>Progrev_T</t>
  </si>
  <si>
    <t>http://wotreplays.ru/site/4797122#details</t>
  </si>
  <si>
    <t>http://wotreplays.ru/site/3946785#details</t>
  </si>
  <si>
    <t>http://wotreplays.ru/site/5977045#details</t>
  </si>
  <si>
    <t>http://wotreplays.ru/site/707131#details</t>
  </si>
  <si>
    <t>http://wotreplays.ru/site/6043383#details</t>
  </si>
  <si>
    <t>http://wotreplays.ru/site/6085255#details</t>
  </si>
  <si>
    <t>http://wotreplays.ru/site/6114627#details</t>
  </si>
  <si>
    <t>http://wotreplays.ru/site/5950203#details</t>
  </si>
  <si>
    <t>http://wotreplays.ru/site/6073656#details</t>
  </si>
  <si>
    <t>http://wotreplays.ru/site/6006426#details</t>
  </si>
  <si>
    <t>http://wotreplays.ru/site/6107286#details</t>
  </si>
  <si>
    <t>http://wotreplays.ru/site/6099341#details</t>
  </si>
  <si>
    <t>http://wotreplays.ru/site/6115305#details</t>
  </si>
  <si>
    <t>http://wotreplays.ru/site/5880942#details</t>
  </si>
  <si>
    <t>http://wotreplays.ru/site/5925291#details</t>
  </si>
  <si>
    <t>http://wotreplays.ru/site/6111684#details</t>
  </si>
  <si>
    <t>http://wotreplays.ru/site/6112584#details</t>
  </si>
  <si>
    <t>http://wotreplays.ru/site/6113391#details</t>
  </si>
  <si>
    <t>http://wotreplays.ru/site/5983758#details</t>
  </si>
  <si>
    <t>http://wotreplays.ru/site/6114846#details</t>
  </si>
  <si>
    <t>http://wotreplays.ru/site/6096523#details</t>
  </si>
  <si>
    <t>http://wotreplays.ru/site/5679417#details</t>
  </si>
  <si>
    <t>http://wotreplays.ru/site/6105183#details</t>
  </si>
  <si>
    <t>http://wotreplays.ru/site/6108503#details</t>
  </si>
  <si>
    <t>http://wotreplays.ru/site/6102213#details</t>
  </si>
  <si>
    <t>http://wotreplays.ru/site/6113137#details</t>
  </si>
  <si>
    <t>http://wotreplays.ru/site/5450578#details</t>
  </si>
  <si>
    <t>http://wotreplays.ru/site/6113118#details</t>
  </si>
  <si>
    <t>http://wotreplays.ru/site/6100012#details</t>
  </si>
  <si>
    <t>http://wotreplays.ru/site/6113227#details</t>
  </si>
  <si>
    <t>http://wotreplays.ru/site/6017622#details</t>
  </si>
  <si>
    <t>http://wotreplays.ru/site/5988225#details</t>
  </si>
  <si>
    <t>http://wotreplays.ru/site/6112230#details</t>
  </si>
  <si>
    <t>http://wotreplays.ru/site/5998189#details</t>
  </si>
  <si>
    <t>http://wotreplays.ru/site/5519021#details</t>
  </si>
  <si>
    <t>http://wotreplays.ru/site/4626983#details</t>
  </si>
  <si>
    <t>http://wotreplays.ru/site/4323992#details</t>
  </si>
  <si>
    <t>http://wotreplays.ru/site/4449652#details</t>
  </si>
  <si>
    <t>http://wotreplays.ru/site/4283033#details</t>
  </si>
  <si>
    <t>http://wotreplays.ru/site/5594998#details</t>
  </si>
  <si>
    <t>http://wotreplays.ru/site/6015184#details</t>
  </si>
  <si>
    <t>http://wotreplays.ru/site/6091890#details</t>
  </si>
  <si>
    <t>http://wotreplays.ru/site/2237691#details</t>
  </si>
  <si>
    <t>http://wotreplays.ru/site/6087835#details</t>
  </si>
  <si>
    <t>http://wotreplays.ru/site/6097035#details</t>
  </si>
  <si>
    <t>http://wotreplays.ru/site/6037116#details</t>
  </si>
  <si>
    <t>http://wotreplays.ru/site/5957004#details</t>
  </si>
  <si>
    <t>http://wotreplays.ru/site/6077360#details</t>
  </si>
  <si>
    <t>http://wotreplays.ru/site/6099247#details</t>
  </si>
  <si>
    <t>http://wotreplays.ru/site/6117715#details</t>
  </si>
  <si>
    <t>http://wotreplays.ru/site/6107412#details</t>
  </si>
  <si>
    <t>http://wotreplays.ru/site/6076677#details</t>
  </si>
  <si>
    <t>http://wotreplays.ru/site/6109216#details</t>
  </si>
  <si>
    <t>http://wotreplays.ru/site/6076990#details</t>
  </si>
  <si>
    <t>http://wotreplays.ru/site/6117202#details</t>
  </si>
  <si>
    <t>http://wotreplays.ru/site/6063401#details</t>
  </si>
  <si>
    <t>http://wotreplays.ru/site/5977070#details</t>
  </si>
  <si>
    <t>http://wotreplays.ru/site/6114240#details</t>
  </si>
  <si>
    <t>http://wotreplays.ru/site/6119146#details</t>
  </si>
  <si>
    <t>http://wotreplays.ru/site/6100359#details</t>
  </si>
  <si>
    <t>http://wotreplays.ru/site/6102667#details</t>
  </si>
  <si>
    <t>http://wotreplays.ru/site/6115721#details</t>
  </si>
  <si>
    <t>http://wotreplays.ru/site/6095751#details</t>
  </si>
  <si>
    <t>http://wotreplays.ru/site/6071923#details</t>
  </si>
  <si>
    <t>http://wotreplays.ru/site/6117195#details</t>
  </si>
  <si>
    <t>http://wotreplays.ru/site/6107378#details</t>
  </si>
  <si>
    <t>http://wotreplays.ru/site/6097882#details</t>
  </si>
  <si>
    <t>http://wotreplays.ru/site/6118430#details</t>
  </si>
  <si>
    <t>http://wotreplays.ru/site/6070174#details</t>
  </si>
  <si>
    <t>http://wotreplays.ru/site/6117970#details</t>
  </si>
  <si>
    <t>http://wotreplays.ru/site/6113798#details</t>
  </si>
  <si>
    <t>http://wotreplays.ru/site/6118402#details</t>
  </si>
  <si>
    <t>http://wotreplays.ru/site/6121135#details</t>
  </si>
  <si>
    <t>http://wotreplays.ru/site/6120417#details</t>
  </si>
  <si>
    <t>http://wotreplays.ru/site/6109383#details</t>
  </si>
  <si>
    <t>http://wotreplays.ru/site/6105360#details</t>
  </si>
  <si>
    <t>http://wotreplays.ru/site/6020627#details</t>
  </si>
  <si>
    <t>http://wotreplays.ru/site/6115130#details</t>
  </si>
  <si>
    <t>http://wotreplays.ru/site/6120273#details</t>
  </si>
  <si>
    <t>http://wotreplays.ru/site/6118019#details</t>
  </si>
  <si>
    <t>http://wotreplays.ru/site/6118510#details</t>
  </si>
  <si>
    <t>http://wotreplays.ru/site/6114397#details</t>
  </si>
  <si>
    <t>http://wotreplays.ru/site/6091933#details</t>
  </si>
  <si>
    <t>http://wotreplays.ru/site/6115273#details</t>
  </si>
  <si>
    <t>http://wotreplays.ru/site/6117662#details</t>
  </si>
  <si>
    <t>http://wotreplays.ru/site/6108902#details</t>
  </si>
  <si>
    <t>http://wotreplays.ru/site/6114963#details</t>
  </si>
  <si>
    <t>http://wotreplays.ru/site/6107159#details</t>
  </si>
  <si>
    <t>http://wotreplays.ru/site/6117791#details</t>
  </si>
  <si>
    <t>http://wotreplays.ru/site/6118030#details</t>
  </si>
  <si>
    <t>http://wotreplays.ru/site/6117364#details</t>
  </si>
  <si>
    <t>http://wotreplays.ru/site/6121282#details</t>
  </si>
  <si>
    <t>http://wotreplays.ru/site/6118386#details</t>
  </si>
  <si>
    <t>http://wotreplays.ru/site/6111986#details</t>
  </si>
  <si>
    <t>http://wotreplays.ru/site/6113321#details</t>
  </si>
  <si>
    <t>http://wotreplays.ru/site/6088253#details</t>
  </si>
  <si>
    <t>http://wotreplays.ru/site/6118894#details</t>
  </si>
  <si>
    <t>http://wotreplays.ru/site/6116724#details</t>
  </si>
  <si>
    <t>http://wotreplays.ru/site/6114198#details</t>
  </si>
  <si>
    <t>http://wotreplays.ru/site/6114207#details</t>
  </si>
  <si>
    <t>http://wotreplays.ru/site/6117845#details</t>
  </si>
  <si>
    <t>http://wotreplays.ru/site/6118820#details</t>
  </si>
  <si>
    <t>http://wotreplays.ru/site/6119555#details</t>
  </si>
  <si>
    <t>http://wotreplays.ru/site/6116629#details</t>
  </si>
  <si>
    <t>http://wotreplays.ru/site/6102261#details</t>
  </si>
  <si>
    <t>http://wotreplays.ru/site/6088747#details</t>
  </si>
  <si>
    <t>http://wotreplays.ru/site/6094207#details</t>
  </si>
  <si>
    <t>http://wotreplays.ru/site/6120086#details</t>
  </si>
  <si>
    <t>http://wotreplays.ru/site/6120190#details</t>
  </si>
  <si>
    <t>http://wotreplays.ru/site/6119958#details</t>
  </si>
  <si>
    <t>http://wotreplays.ru/site/6115804#details</t>
  </si>
  <si>
    <t>http://wotreplays.ru/site/6120791#details</t>
  </si>
  <si>
    <t>http://wotreplays.ru/site/6023622#details</t>
  </si>
  <si>
    <t>http://wotreplays.ru/site/6121257#details</t>
  </si>
  <si>
    <t>http://wotreplays.ru/site/6100482#details</t>
  </si>
  <si>
    <t>http://wotreplays.ru/site/6113366#details</t>
  </si>
  <si>
    <t>http://wotreplays.ru/site/6106507#details</t>
  </si>
  <si>
    <t>http://wotreplays.ru/site/6121944#details</t>
  </si>
  <si>
    <t>http://wotreplays.ru/site/6115183#details</t>
  </si>
  <si>
    <t>http://wotreplays.ru/site/6105131#details</t>
  </si>
  <si>
    <t>http://wotreplays.ru/site/6093738#details</t>
  </si>
  <si>
    <t>http://wotreplays.ru/site/6115371#details</t>
  </si>
  <si>
    <t>http://wotreplays.ru/site/6092487#details</t>
  </si>
  <si>
    <t>http://wotreplays.ru/site/6116549#details</t>
  </si>
  <si>
    <t>http://wotreplays.ru/site/6118114#details</t>
  </si>
  <si>
    <t>http://wotreplays.ru/site/6108433#details</t>
  </si>
  <si>
    <t>http://wotreplays.ru/site/6091272#details</t>
  </si>
  <si>
    <t>http://wotreplays.ru/site/6116552#details</t>
  </si>
  <si>
    <t>http://wotreplays.ru/site/6114021#details</t>
  </si>
  <si>
    <t>http://wotreplays.ru/site/6116428#details</t>
  </si>
  <si>
    <t>http://wotreplays.ru/site/6122225#details</t>
  </si>
  <si>
    <t>http://wotreplays.ru/site/6116114#details</t>
  </si>
  <si>
    <t>http://wotreplays.ru/site/6121955#details</t>
  </si>
  <si>
    <t>http://wotreplays.ru/site/6121252#details</t>
  </si>
  <si>
    <t>http://wotreplays.ru/site/6116516#details</t>
  </si>
  <si>
    <t>http://wotreplays.ru/site/6121381#details</t>
  </si>
  <si>
    <t>http://wotreplays.ru/site/6113550#details</t>
  </si>
  <si>
    <t>http://wotreplays.ru/site/6119740#details</t>
  </si>
  <si>
    <t>Аптечка</t>
  </si>
  <si>
    <t>Жрачка</t>
  </si>
  <si>
    <t>Бенз</t>
  </si>
  <si>
    <t>Регулятор</t>
  </si>
  <si>
    <t>масло</t>
  </si>
  <si>
    <t>Танк</t>
  </si>
  <si>
    <t>Винрейт</t>
  </si>
  <si>
    <t>Урон</t>
  </si>
  <si>
    <t>Обнаружено</t>
  </si>
  <si>
    <t>Ассист</t>
  </si>
  <si>
    <t>Захват</t>
  </si>
  <si>
    <t>Результативность</t>
  </si>
  <si>
    <t>Снаряжение</t>
  </si>
  <si>
    <t>Частота использования</t>
  </si>
  <si>
    <t>Использование снарядов</t>
  </si>
  <si>
    <t>Точность</t>
  </si>
  <si>
    <t>Выживаемость</t>
  </si>
  <si>
    <t>T57 Heavy Tank (П)</t>
  </si>
  <si>
    <t>Leopard 1 (П)</t>
  </si>
  <si>
    <t>Объект 268 (П)</t>
  </si>
  <si>
    <t>ИС-7 (П)</t>
  </si>
  <si>
    <t>Объект 140 (П)</t>
  </si>
  <si>
    <t>T110E5 (П)</t>
  </si>
  <si>
    <t>AMX 50 B (П)</t>
  </si>
  <si>
    <t>Тяжёлый танк</t>
  </si>
  <si>
    <t>Франция</t>
  </si>
  <si>
    <t>ПТ-САУ</t>
  </si>
  <si>
    <t>Япония</t>
  </si>
  <si>
    <t>Китай</t>
  </si>
  <si>
    <t>США</t>
  </si>
  <si>
    <t>Германия</t>
  </si>
  <si>
    <t>Британия</t>
  </si>
  <si>
    <t>Страна</t>
  </si>
  <si>
    <t>Тип танка</t>
  </si>
  <si>
    <t>Название</t>
  </si>
  <si>
    <t>СССР</t>
  </si>
  <si>
    <t>Лёгкий танк</t>
  </si>
  <si>
    <t>Средний танк</t>
  </si>
  <si>
    <t>OE-105-57 (ОФ)</t>
  </si>
  <si>
    <t>OCC-105-57 (КС)</t>
  </si>
  <si>
    <t>OFL-105-57 (БП)</t>
  </si>
  <si>
    <t>OE-105-57 (П) (ОФ)</t>
  </si>
  <si>
    <t>OCC-105-57 (П) (КС)</t>
  </si>
  <si>
    <t>OFL-105-57 (П) (БП)</t>
  </si>
  <si>
    <t>OE-105-Mle. 60 D1504 L/51 (ОФ)</t>
  </si>
  <si>
    <t>OFL-105 D1504 L/51 (КС)</t>
  </si>
  <si>
    <t>OFL-105 D1504 L/51 (БП)</t>
  </si>
  <si>
    <t>HEP-T M393 (П) (ОФ)</t>
  </si>
  <si>
    <t>HEAT-T T384E4 (П) (КС)</t>
  </si>
  <si>
    <t>APDS-T M392 (П) (БП)</t>
  </si>
  <si>
    <t>Mecar HE (ОФ)</t>
  </si>
  <si>
    <t>Mecar HEAT (КС)</t>
  </si>
  <si>
    <t>Mecar AP (ББ)</t>
  </si>
  <si>
    <t>53-ОФ-551М (П) (ОФ)</t>
  </si>
  <si>
    <t>УБК551М (П) (КС)</t>
  </si>
  <si>
    <t>УБР551М (П) (ББ)</t>
  </si>
  <si>
    <t>УОФ-482 (П) (ОФ)</t>
  </si>
  <si>
    <t>УБР-482П (П) (БП)</t>
  </si>
  <si>
    <t>УБР-482 (П) (ББ)</t>
  </si>
  <si>
    <t>УБР-412ПБ (П) (БП)</t>
  </si>
  <si>
    <t>ЗУБК4М (П) (КС)</t>
  </si>
  <si>
    <t>ЗУОФ10 (П) (ОФ)</t>
  </si>
  <si>
    <t>DM13A1 (ББ)</t>
  </si>
  <si>
    <t>AP-T M358 (П) (ББ)</t>
  </si>
  <si>
    <t>HEAT-T M469 (П) (КС)</t>
  </si>
  <si>
    <t>HE Shell (П) (ОФ)</t>
  </si>
  <si>
    <t>Prf. mle. 1943 (П) (ББ)</t>
  </si>
  <si>
    <t>Frt.Prf. mle. 1945 (П) (БП)</t>
  </si>
  <si>
    <t>OE mle. 1930 (П) (ОФ)</t>
  </si>
  <si>
    <t>APDS M392A2 (БП)</t>
  </si>
  <si>
    <t>HEAT M456 (КС)</t>
  </si>
  <si>
    <t>HEP M393A1 (ОФ)</t>
  </si>
  <si>
    <t>Sprgr. (ОФ)</t>
  </si>
  <si>
    <t>OE-105-Mle. 60 (ОФ)</t>
  </si>
  <si>
    <t>OFL-105-F1 (БП)</t>
  </si>
  <si>
    <t>3БМ14 (БП)</t>
  </si>
  <si>
    <t>3ВБК6 (КС)</t>
  </si>
  <si>
    <t>HE M1 (ОФ)</t>
  </si>
  <si>
    <t>HEAT M67 (КС)</t>
  </si>
  <si>
    <t>БР-471ПБМ (БП)</t>
  </si>
  <si>
    <t>БП-471БМ (КС)</t>
  </si>
  <si>
    <t>UBR-412D (ББ)</t>
  </si>
  <si>
    <t>3UBK4 (КС)</t>
  </si>
  <si>
    <t>UOF-412 (ОФ)</t>
  </si>
  <si>
    <t>HEAT M431 (КС)</t>
  </si>
  <si>
    <t>УБР-412ПБ (БП)</t>
  </si>
  <si>
    <t>3УБК4М (КС)</t>
  </si>
  <si>
    <t>3УОФ10 (ОФ)</t>
  </si>
  <si>
    <t>APCR Mk. 1T (БП)</t>
  </si>
  <si>
    <t>УБР-420 (ББ)</t>
  </si>
  <si>
    <t>УБР-420П (БП)</t>
  </si>
  <si>
    <t>УОФ-420 (ОФ)</t>
  </si>
  <si>
    <t>AP T32M2 (ББ)</t>
  </si>
  <si>
    <t>APCR T29E3M2 (БП)</t>
  </si>
  <si>
    <t>HE M11A2 (ОФ)</t>
  </si>
  <si>
    <t>AP-T T182E1 (ББ)</t>
  </si>
  <si>
    <t>HVAPDS-T T279 (БП)</t>
  </si>
  <si>
    <t>Pzgr 39 (f) (ББ)</t>
  </si>
  <si>
    <t>Pzgr 40 (f) (БП)</t>
  </si>
  <si>
    <t>Sprgr 18 (f) (ОФ)</t>
  </si>
  <si>
    <t>Снаряды</t>
  </si>
  <si>
    <t>УО-367 (ОФ)</t>
  </si>
  <si>
    <t>УБР-471 (ББ)</t>
  </si>
  <si>
    <t>УОФ-471 (ОФ)</t>
  </si>
  <si>
    <t>УБР-412 (ББ)</t>
  </si>
  <si>
    <t>УБР-412П (БП)</t>
  </si>
  <si>
    <t>УОФ-412 (ОФ)</t>
  </si>
  <si>
    <t>УБР-412Д (ББ)</t>
  </si>
  <si>
    <t>3УБК4 (КС)</t>
  </si>
  <si>
    <t>УОФ-412Б (ОФ)</t>
  </si>
  <si>
    <t>УБР-412Б (ББ)</t>
  </si>
  <si>
    <t>Pzgr. 39/1 Flak 41 (ББ)</t>
  </si>
  <si>
    <t>Pzgr. 40/43 Flak 41 (БП)</t>
  </si>
  <si>
    <t>Sprgr. Flak 41 (ОФ)</t>
  </si>
  <si>
    <t>Pzgr. Nr. 4 (ББ)</t>
  </si>
  <si>
    <t>Sprgr. Nr. 9 (ОФ)</t>
  </si>
  <si>
    <t>Pzgr. 41 StK (ББ)</t>
  </si>
  <si>
    <t>Pzgr. 41 HK (БП)</t>
  </si>
  <si>
    <t>AP T32 (ББ)</t>
  </si>
  <si>
    <t>APCR T29E3 (БП)</t>
  </si>
  <si>
    <t>HE M11 (ОФ)</t>
  </si>
  <si>
    <t>AP T42 (ББ)</t>
  </si>
  <si>
    <t>APCR T62 (БП)</t>
  </si>
  <si>
    <t>HE T67 (ОФ)</t>
  </si>
  <si>
    <t>HEAT-T M469 (КС)</t>
  </si>
  <si>
    <t>HE Shell (ОФ)</t>
  </si>
  <si>
    <t>AP-T M358 (ББ)</t>
  </si>
  <si>
    <t>AP M70 (ББ)</t>
  </si>
  <si>
    <t>APC M86 (БП)</t>
  </si>
  <si>
    <t>HE T18 (ОФ)</t>
  </si>
  <si>
    <t>HEAT (КС)</t>
  </si>
  <si>
    <t>HE M42B1 (ОФ)</t>
  </si>
  <si>
    <t>AP M111 (ББ)</t>
  </si>
  <si>
    <t>AP M112 (БП)</t>
  </si>
  <si>
    <t>HE M101 (ОФ)</t>
  </si>
  <si>
    <t>AP M111E1 (ББ)</t>
  </si>
  <si>
    <t>APCR M112E1 (БП)</t>
  </si>
  <si>
    <t>HE M101E1 (ОФ)</t>
  </si>
  <si>
    <t>HE M102 (ОФ)</t>
  </si>
  <si>
    <t>HEAT M167 (КС)</t>
  </si>
  <si>
    <t>HE M101M4 (ОФ)</t>
  </si>
  <si>
    <t>HE M101M6 (ОФ)</t>
  </si>
  <si>
    <t>HE A1M1 (ОФ)</t>
  </si>
  <si>
    <t>M106/M78 (ББ)</t>
  </si>
  <si>
    <t>HE M106 (ОФ)</t>
  </si>
  <si>
    <t>HE M146 (ОФ)</t>
  </si>
  <si>
    <t>M114/M78 (ББ)</t>
  </si>
  <si>
    <t>HE M160 (ОФ)</t>
  </si>
  <si>
    <t>AP Mk. 4 (ББ)</t>
  </si>
  <si>
    <t>AP M62 (ББ)</t>
  </si>
  <si>
    <t>HVAP M93 (БП)</t>
  </si>
  <si>
    <t>HVAP-DS-T M331A2 (БП)</t>
  </si>
  <si>
    <t>HEAT-T M496 (КС)</t>
  </si>
  <si>
    <t>AP W Mk. 1 (ББ)</t>
  </si>
  <si>
    <t>AP-T T368 (ББ)</t>
  </si>
  <si>
    <t>HEAT T267 (КС)</t>
  </si>
  <si>
    <t>HE T58 (ОФ)</t>
  </si>
  <si>
    <t>OEO mle. 1917 (ОФ)</t>
  </si>
  <si>
    <t>OCO mle. 1941 (КС)</t>
  </si>
  <si>
    <t>Prf. mle. 1940 (ББ)</t>
  </si>
  <si>
    <t>Frt.Prf. mle. 1945 (БП)</t>
  </si>
  <si>
    <t>APC M51 (БП)</t>
  </si>
  <si>
    <t>HE M63 (ОФ)</t>
  </si>
  <si>
    <t>APC M59A1 (ББ)</t>
  </si>
  <si>
    <t>M48 (ОФ)</t>
  </si>
  <si>
    <t>M61 (ББ)</t>
  </si>
  <si>
    <t>AP M339 (ББ)</t>
  </si>
  <si>
    <t>HVAP M319 (БП)</t>
  </si>
  <si>
    <t>HE M352 (ОФ)</t>
  </si>
  <si>
    <t>Prf. mle. 1930 (ББ)</t>
  </si>
  <si>
    <t>Balle T.P. mle. 1928 (ББ)</t>
  </si>
  <si>
    <t>Balle T.P. mle. 1934P (БП)</t>
  </si>
  <si>
    <t>Prf. mle. 1943 (ББ)</t>
  </si>
  <si>
    <t>Pzgr. 39 (ББ)</t>
  </si>
  <si>
    <t>Pzgr. 40 (БП)</t>
  </si>
  <si>
    <t>Sprgr. 18 (ОФ)</t>
  </si>
  <si>
    <t>AP Mk. 8T (ББ)</t>
  </si>
  <si>
    <t>OE mle. 1920 (ОФ)</t>
  </si>
  <si>
    <t>OCO mle. 1936 (КС)</t>
  </si>
  <si>
    <t>Pzgr 43 (БП)</t>
  </si>
  <si>
    <t>Sprgr 19 (ОФ)</t>
  </si>
  <si>
    <t>PzGr 46 (ББ)</t>
  </si>
  <si>
    <t>Gr 46 H1A (КС)</t>
  </si>
  <si>
    <t>SprgG 46 (ОФ)</t>
  </si>
  <si>
    <t>HE Mk. 3 (ОФ)</t>
  </si>
  <si>
    <t>HEAT Mk. 1 (КС)</t>
  </si>
  <si>
    <t>SAP Mk. 1T (ББ)</t>
  </si>
  <si>
    <t>APHV Mk. 1T (БП)</t>
  </si>
  <si>
    <t>HE Mk. 2T (ОФ)</t>
  </si>
  <si>
    <t>AP Mk. 1 (ББ)</t>
  </si>
  <si>
    <t>APCR Mk. 3 (БП)</t>
  </si>
  <si>
    <t>HE Mk. 10T (ОФ)</t>
  </si>
  <si>
    <t>Steel Shell HSCT (ББ)</t>
  </si>
  <si>
    <t>M71 (ОФ)</t>
  </si>
  <si>
    <t>M318A1 (ББ)</t>
  </si>
  <si>
    <t>Type 70 (КС)</t>
  </si>
  <si>
    <t>L28A1 (БП)</t>
  </si>
  <si>
    <t>M456 (КС)</t>
  </si>
  <si>
    <t>Type 75 (ОФ)</t>
  </si>
  <si>
    <t>APSV Mk. 1 (ББ)</t>
  </si>
  <si>
    <t>APSV Mk. 2 (БП)</t>
  </si>
  <si>
    <t>AP M77 (ББ)</t>
  </si>
  <si>
    <t>HVAP M304 (БП)</t>
  </si>
  <si>
    <t>HE M71 (ОФ)</t>
  </si>
  <si>
    <t>AP M318 (ББ)</t>
  </si>
  <si>
    <t>HEAT-T M348 (КС)</t>
  </si>
  <si>
    <t>HE T91E3 (ОФ)</t>
  </si>
  <si>
    <t>Снаряд №1</t>
  </si>
  <si>
    <t>БПТ, мм</t>
  </si>
  <si>
    <t>Урон танку, HP</t>
  </si>
  <si>
    <t>DPM, HP/мин</t>
  </si>
  <si>
    <t>Радиус взрыва, м</t>
  </si>
  <si>
    <t>Скорость, м/с</t>
  </si>
  <si>
    <t>Снаряд №2</t>
  </si>
  <si>
    <t>Снаряд №3</t>
  </si>
  <si>
    <t>Chuan bei-482 (ББ)</t>
  </si>
  <si>
    <t>Po-130 (КС)</t>
  </si>
  <si>
    <t>Sha bao-482 (ОФ)</t>
  </si>
  <si>
    <t>H-Pzgr. Patr. 103 (w) (ББ)</t>
  </si>
  <si>
    <t>H-Pzgr. Patr. 103 (u) (БП)</t>
  </si>
  <si>
    <t>Spgr. Patr. 103 M (ОФ)</t>
  </si>
  <si>
    <t>APCBC (ББ)</t>
  </si>
  <si>
    <t>Gr 38 HL A (КС)</t>
  </si>
  <si>
    <t>Pzgr 39 K (ББ)</t>
  </si>
  <si>
    <t>Gr 39 H1A (КС)</t>
  </si>
  <si>
    <t>Sprgr K (ОФ)</t>
  </si>
  <si>
    <t>APC M59A5 (БП)</t>
  </si>
  <si>
    <t>HE M54 (ОФ)</t>
  </si>
  <si>
    <t>53-БП-540 (КС)</t>
  </si>
  <si>
    <t>УБР-551 (ББ)</t>
  </si>
  <si>
    <t>УБР-551П (БП)</t>
  </si>
  <si>
    <t>53-ОФ-551 (ОФ)</t>
  </si>
  <si>
    <t>УБР-482М (ББ)</t>
  </si>
  <si>
    <t>УБР-482ПМ (БП)</t>
  </si>
  <si>
    <t>УОФ-482М (ОФ)</t>
  </si>
  <si>
    <t>УБР551М (ББ)</t>
  </si>
  <si>
    <t>УБК551М (КС)</t>
  </si>
  <si>
    <t>53-ОФ-551М (ОФ)</t>
  </si>
  <si>
    <t>ODR mle. 1932 (ББ)</t>
  </si>
  <si>
    <t>OE mle. 1932 (ОФ)</t>
  </si>
  <si>
    <t>ODR mle. 1935 (БП)</t>
  </si>
  <si>
    <t>ODR mle. 1910 (ББ)</t>
  </si>
  <si>
    <t>OCO mle. 1926 (КС)</t>
  </si>
  <si>
    <t>OE mle. 1915 (ОФ)</t>
  </si>
  <si>
    <t>Prf. mle. 1926 (ББ)</t>
  </si>
  <si>
    <t>Frt.Prf. mle. 1940 (БП)</t>
  </si>
  <si>
    <t>Prf. mle. 1941 (ББ)</t>
  </si>
  <si>
    <t>Frt.Prf. mle. 1944 (БП)</t>
  </si>
  <si>
    <t>OE mle. 1924 (ОФ)</t>
  </si>
  <si>
    <t>Steel Shell NF (ББ)</t>
  </si>
  <si>
    <t>Common Shell (ОФ)</t>
  </si>
  <si>
    <t>Pzgr 39 L (ББ)</t>
  </si>
  <si>
    <t>Pzgr 40 L (БП)</t>
  </si>
  <si>
    <t>Sprgr 18 L (ОФ)</t>
  </si>
  <si>
    <t>УБР-365К (ББ)</t>
  </si>
  <si>
    <t>УБР-365П (БП)</t>
  </si>
  <si>
    <t>УОФ-365К (ОФ)</t>
  </si>
  <si>
    <t>УБР-365КБМ (ББ)</t>
  </si>
  <si>
    <t>УБР-365ПБМ (БП)</t>
  </si>
  <si>
    <t>УОФ-365БМ (ОФ)</t>
  </si>
  <si>
    <t>УБР-367 (ББ)</t>
  </si>
  <si>
    <t>УБР-367П (БП)</t>
  </si>
  <si>
    <t>HEAT-T T384E4 (КС)</t>
  </si>
  <si>
    <t>HEP-T M393 (ОФ)</t>
  </si>
  <si>
    <t>PzGr 39 G (ББ)</t>
  </si>
  <si>
    <t>Pzgr 40 G (БП)</t>
  </si>
  <si>
    <t>Sprgr 18G (ОФ)</t>
  </si>
  <si>
    <t>Pzgr 40 K (БП)</t>
  </si>
  <si>
    <t>Gr 39 H1A K (КС)</t>
  </si>
  <si>
    <t>Sprgr 18 K (ОФ)</t>
  </si>
  <si>
    <t>Pzgr 39 L1 (ББ)</t>
  </si>
  <si>
    <t>Pzgr 40 L1 (БП)</t>
  </si>
  <si>
    <t>Sprgr L1 (ОФ)</t>
  </si>
  <si>
    <t>Sprgr L (ОФ)</t>
  </si>
  <si>
    <t>Pzgr 42 (ББ)</t>
  </si>
  <si>
    <t>Gr 39 H3A G (КС)</t>
  </si>
  <si>
    <t>Sprgr G 45 (ОФ)</t>
  </si>
  <si>
    <t>Цена</t>
  </si>
  <si>
    <t>HESH Mk. 1 (ОФ)</t>
  </si>
  <si>
    <t>HE Mk. 1 (ОФ)</t>
  </si>
  <si>
    <t>ПБ-46 (ББ)</t>
  </si>
  <si>
    <t>ПБ-46А (ББ)</t>
  </si>
  <si>
    <t>ОФ-46 (ОФ)</t>
  </si>
  <si>
    <t>Type 1 Toku Kou (ББ)</t>
  </si>
  <si>
    <t>Type 2 (ОФ)</t>
  </si>
  <si>
    <t>Type 1 604R (ББ)</t>
  </si>
  <si>
    <t>Type 1 Toku Kou 604R (ББ)</t>
  </si>
  <si>
    <t>Type 4 604R (ОФ)</t>
  </si>
  <si>
    <t>Type 1 Toku Kou Kai (ББ)</t>
  </si>
  <si>
    <t>Type 1 Toku Otsu (ББ)</t>
  </si>
  <si>
    <t>Gr. 18 Stg (ОФ)</t>
  </si>
  <si>
    <t>Gr. 18Be (ББ)</t>
  </si>
  <si>
    <t>Gr. 18 (ОФ)</t>
  </si>
  <si>
    <t>AP 1937 (ББ)</t>
  </si>
  <si>
    <t>APCBC 1935 (БП)</t>
  </si>
  <si>
    <t>HE 1916 (ОФ)</t>
  </si>
  <si>
    <t>AP (ББ)</t>
  </si>
  <si>
    <t>APCR (БП)</t>
  </si>
  <si>
    <t>AP M2 (ББ)</t>
  </si>
  <si>
    <t>AP M74 (ББ)</t>
  </si>
  <si>
    <t>УБР-240А (ББ)</t>
  </si>
  <si>
    <t>УБР-240ПА (БП)</t>
  </si>
  <si>
    <t>УОФ-240А (ОФ)</t>
  </si>
  <si>
    <t>AP Mk. 1T (ББ)</t>
  </si>
  <si>
    <t>APCNR Mk. 1 (БП)</t>
  </si>
  <si>
    <t>HE Mk. 2 (ОФ)</t>
  </si>
  <si>
    <t>УБР-160 бис (ББ)</t>
  </si>
  <si>
    <t>УБР-160ПА (БП)</t>
  </si>
  <si>
    <t>УО-160А (ОФ)</t>
  </si>
  <si>
    <t>М74 (ББ)</t>
  </si>
  <si>
    <t>М51 (БП)</t>
  </si>
  <si>
    <t>М63 (ОФ)</t>
  </si>
  <si>
    <t>OE mle. 1930 (ОФ)</t>
  </si>
  <si>
    <t>OCC-105-F1 (КС)</t>
  </si>
  <si>
    <t>Chuan dun-271 (ББ)</t>
  </si>
  <si>
    <t>Chuan chao-271 (БП)</t>
  </si>
  <si>
    <t>Sha bao-271 (ОФ)</t>
  </si>
  <si>
    <t>Chuan dun-350 (ББ)</t>
  </si>
  <si>
    <t>Chuan jian-350 (БП)</t>
  </si>
  <si>
    <t>Sha bao-350 (ОФ)</t>
  </si>
  <si>
    <t>Chuan bei-367 (ББ)</t>
  </si>
  <si>
    <t>Po-365 (КС)</t>
  </si>
  <si>
    <t>Sha bao-367 (ОФ)</t>
  </si>
  <si>
    <t>Chuan jian-365 (ББ)</t>
  </si>
  <si>
    <t>Chuan chao-367 (БП)</t>
  </si>
  <si>
    <t>Sha bao-365 (ОФ)</t>
  </si>
  <si>
    <t>Chuan bei-412 (ББ)</t>
  </si>
  <si>
    <t>Chuan chao-412 (БП)</t>
  </si>
  <si>
    <t>Sha bao-412 (ОФ)</t>
  </si>
  <si>
    <t>AP M79 (ББ)</t>
  </si>
  <si>
    <t>HE M42A1 (ОФ)</t>
  </si>
  <si>
    <t>Frt.Prf. mle. 1943 (БП)</t>
  </si>
  <si>
    <t>Pzgr. 36 (ББ)</t>
  </si>
  <si>
    <t>PzGr rot (ББ)</t>
  </si>
  <si>
    <t>PzGr 40 rot (БП)</t>
  </si>
  <si>
    <t>Gr 19 (ОФ)</t>
  </si>
  <si>
    <t>Chuan bei-471 (ББ)</t>
  </si>
  <si>
    <t>Po-471 (КС)</t>
  </si>
  <si>
    <t>Sha bao-471 (ОФ)</t>
  </si>
  <si>
    <t>Chuan jian-412G (ББ)</t>
  </si>
  <si>
    <t>Tuo chuan-412G (БП)</t>
  </si>
  <si>
    <t>Sha bao-412G (ОФ)</t>
  </si>
  <si>
    <t>Chuan bei-472 (ББ)</t>
  </si>
  <si>
    <t>Po-122 (КС)</t>
  </si>
  <si>
    <t>Sha bao-472 (ОФ)</t>
  </si>
  <si>
    <t>БР-350А (ББ)</t>
  </si>
  <si>
    <t>53-ОФ-500 (ОФ)</t>
  </si>
  <si>
    <t>Ф-625ДБМ (ОФ)</t>
  </si>
  <si>
    <t>Ф-600Д (ОФ)</t>
  </si>
  <si>
    <t>УБР-600 (ББ)</t>
  </si>
  <si>
    <t>Ф-600БМ (ОФ)</t>
  </si>
  <si>
    <t>Pzgr 40 (БП)</t>
  </si>
  <si>
    <t>Sprgr 18 (ОФ)</t>
  </si>
  <si>
    <t>Pzgr 39 (ББ)</t>
  </si>
  <si>
    <t>Pzgr 39 (t) (ББ)</t>
  </si>
  <si>
    <t>Pzgr 40 (t) (БП)</t>
  </si>
  <si>
    <t>Sprgr 18 (t) (ОФ)</t>
  </si>
  <si>
    <t>Pzgr 39/43 (ББ)</t>
  </si>
  <si>
    <t>Pzgr 40/43 (БП)</t>
  </si>
  <si>
    <t>Sprgr 43 (ОФ)</t>
  </si>
  <si>
    <t>Pzgr 39/48 (ББ)</t>
  </si>
  <si>
    <t>Pzgr 40/48 (БП)</t>
  </si>
  <si>
    <t>Sprgr 48 (ОФ)</t>
  </si>
  <si>
    <t>APDS-T M392 (БП)</t>
  </si>
  <si>
    <t>APCBC 77 mm Mk. 8T (ББ)</t>
  </si>
  <si>
    <t>APDS 77 mm Mk. 1T (БП)</t>
  </si>
  <si>
    <t>HE 77 mm Mk. 1T (ОФ)</t>
  </si>
  <si>
    <t>APDS 17-Pr. Mk. 1T (БП)</t>
  </si>
  <si>
    <t>HE Mk. 2D (ОФ)</t>
  </si>
  <si>
    <t>Type 92 (ББ)</t>
  </si>
  <si>
    <t>Type 3 (КС)</t>
  </si>
  <si>
    <t>Type 90 (ОФ)</t>
  </si>
  <si>
    <t>Type 1 (ББ)</t>
  </si>
  <si>
    <t>Type 1 Te Jia (БП)</t>
  </si>
  <si>
    <t>Type 94 (ОФ)</t>
  </si>
  <si>
    <t>Type 94 (ББ)</t>
  </si>
  <si>
    <t>Ichi-Go (ББ)</t>
  </si>
  <si>
    <t>Type 12 (ОФ)</t>
  </si>
  <si>
    <t>Type 4 (ОФ)</t>
  </si>
  <si>
    <t>Type 1 Kai (ББ)</t>
  </si>
  <si>
    <t>Type 4 (ББ)</t>
  </si>
  <si>
    <t>Type 4 Kai (ОФ)</t>
  </si>
  <si>
    <t>УБР-482 (ББ)</t>
  </si>
  <si>
    <t>УБР-482П (БП)</t>
  </si>
  <si>
    <t>УОФ-482 (ОФ)</t>
  </si>
  <si>
    <t>Sprgr L erz. (ОФ)</t>
  </si>
  <si>
    <t>Gr 39 H1A L (КС)</t>
  </si>
  <si>
    <t>Sprgr G (ОФ)</t>
  </si>
  <si>
    <t>Gr 39 H1A G (КС)</t>
  </si>
  <si>
    <t>Sprgr G 31 (ОФ)</t>
  </si>
  <si>
    <t>Gr 39H2A G (КС)</t>
  </si>
  <si>
    <t>Sprgr 36 (ОФ)</t>
  </si>
  <si>
    <t>HE Mk. III (ОФ)</t>
  </si>
  <si>
    <t>БР-471Д (БП)</t>
  </si>
  <si>
    <t>БР-472 (ББ)</t>
  </si>
  <si>
    <t>HE Mk. XIII (ОФ)</t>
  </si>
  <si>
    <t>HE 80-lb Mk. 3 (ОФ)</t>
  </si>
  <si>
    <t>HE 80-lb Mk. 4 (ОФ)</t>
  </si>
  <si>
    <t>HE Mk. V (ОФ)</t>
  </si>
  <si>
    <t>AP Mk. V (ББ)</t>
  </si>
  <si>
    <t>HE Mk. VI (ОФ)</t>
  </si>
  <si>
    <t>HE Mk. 18 (ОФ)</t>
  </si>
  <si>
    <t>HE Mk. 19 (ОФ)</t>
  </si>
  <si>
    <t>Ф-625Д (ОФ)</t>
  </si>
  <si>
    <t>Г-620 (ББ)</t>
  </si>
  <si>
    <t>HE M107 (ОФ)</t>
  </si>
  <si>
    <t>OE M101M4 (ОФ)</t>
  </si>
  <si>
    <t>OE M101M6 (ОФ)</t>
  </si>
  <si>
    <t>AP Mk. I (ББ)</t>
  </si>
  <si>
    <t>APCR Mk. II (БП)</t>
  </si>
  <si>
    <t>HE Mk. I (ОФ)</t>
  </si>
  <si>
    <t>AP HV Mk. 1 (ББ)</t>
  </si>
  <si>
    <t>APCR HV Mk. 3 (БП)</t>
  </si>
  <si>
    <t>HE HV Mk. 2 (ОФ)</t>
  </si>
  <si>
    <t>УБР-354КА (ББ)</t>
  </si>
  <si>
    <t>БП-350А (КС)</t>
  </si>
  <si>
    <t>УОФ-354К (ОФ)</t>
  </si>
  <si>
    <t>УБР-243СП (ББ)</t>
  </si>
  <si>
    <t>УБР-243СПА (БП)</t>
  </si>
  <si>
    <t>УОФ-243 (ОФ)</t>
  </si>
  <si>
    <t>AP-T L1 (ББ)</t>
  </si>
  <si>
    <t>APDS L1 (БП)</t>
  </si>
  <si>
    <t>HESH-T L1 (ОФ)</t>
  </si>
  <si>
    <t/>
  </si>
  <si>
    <t>УБР-365КБМ100 (ББ)</t>
  </si>
  <si>
    <t>УБР-365ПБМ100 (БП)</t>
  </si>
  <si>
    <t>УОФ-365БМ100 (ОФ)</t>
  </si>
  <si>
    <t>APC Mk. 2 (БП)</t>
  </si>
  <si>
    <t>APDS L-28 (БП)</t>
  </si>
  <si>
    <t>HESH-T L-37 (ОФ)</t>
  </si>
  <si>
    <t>HESH-T L-35 (ОФ)</t>
  </si>
  <si>
    <t>DM13 (ББ)</t>
  </si>
  <si>
    <t>M431 (КС)</t>
  </si>
  <si>
    <t>DM502 (ОФ)</t>
  </si>
  <si>
    <t>T45 (БП)</t>
  </si>
  <si>
    <t>HEP T142E2 (ОФ)</t>
  </si>
  <si>
    <t>HEAT T108E45 (КС)</t>
  </si>
  <si>
    <t>УБР-354А (ББ)</t>
  </si>
  <si>
    <t>УОФ-354 (ОФ)</t>
  </si>
  <si>
    <t>УБР-271КО (ББ)</t>
  </si>
  <si>
    <t>УБР-271НО (БП)</t>
  </si>
  <si>
    <t>УО-271УО (ОФ)</t>
  </si>
  <si>
    <t>УБР-354МП (БП)</t>
  </si>
  <si>
    <t>УБР-271К (ББ)</t>
  </si>
  <si>
    <t>УБР-271Н (БП)</t>
  </si>
  <si>
    <t>УО-271У (ОФ)</t>
  </si>
  <si>
    <t>53-ОФ-530 (ОФ)</t>
  </si>
  <si>
    <t>УБР-420М (ББ)</t>
  </si>
  <si>
    <t>УБР-420ПМ (БП)</t>
  </si>
  <si>
    <t>УОФ-420М (ОФ)</t>
  </si>
  <si>
    <t>БК-9 (КС)</t>
  </si>
  <si>
    <t>УОФ-472 (ОФ)</t>
  </si>
  <si>
    <t>APDS Mk. 2T (БП)</t>
  </si>
  <si>
    <t>HE Mk. 1A (ОФ)</t>
  </si>
  <si>
    <t>Sprgr. K (ОФ)</t>
  </si>
  <si>
    <t>Gr. 39 Hl/B (КС)</t>
  </si>
  <si>
    <t>Pzgr. 39K (ББ)</t>
  </si>
  <si>
    <t>OCO mle. 1944 (КС)</t>
  </si>
  <si>
    <t>OE mle. 1956 (ОФ)</t>
  </si>
  <si>
    <t>AP-T Mk. 1T (ББ)</t>
  </si>
  <si>
    <t>AP-T Mk. 1T S.C. (ББ)</t>
  </si>
  <si>
    <t>HE Mk. 1D (ОФ)</t>
  </si>
  <si>
    <t>УОФ-471БМ (ОФ)</t>
  </si>
  <si>
    <t>Ч. № 2-02864А (ББ)</t>
  </si>
  <si>
    <t>Ч. № 2-01743 (ББ)</t>
  </si>
  <si>
    <t>Ч. № 2-02742 (ОФ)</t>
  </si>
  <si>
    <t>APCBC 17-Pr. Mk. 9T (ББ)</t>
  </si>
  <si>
    <t>HE 17-Pr. Mk. 2T (ОФ)</t>
  </si>
  <si>
    <t>От</t>
  </si>
  <si>
    <t>До</t>
  </si>
  <si>
    <t>Норм</t>
  </si>
  <si>
    <t>КК</t>
  </si>
  <si>
    <t>ТипТанка</t>
  </si>
  <si>
    <t>Ремонт</t>
  </si>
  <si>
    <t>Стоимость ремонта</t>
  </si>
  <si>
    <t>Стоимость ремонта БК</t>
  </si>
  <si>
    <t>Стоимость ремонта башни</t>
  </si>
  <si>
    <t>Стоимость ремонта триплексов</t>
  </si>
  <si>
    <t>Стоимость ремонта орудия</t>
  </si>
  <si>
    <t>Стоимость ремонта двигателя</t>
  </si>
  <si>
    <t>Стоимость ремонта ходовая</t>
  </si>
  <si>
    <t>Стоимость ремонта баков</t>
  </si>
  <si>
    <t>Стоимость ремонта радиостанции</t>
  </si>
  <si>
    <t>Голд.Ремка</t>
  </si>
  <si>
    <t>Голд.Аптечка</t>
  </si>
  <si>
    <t>Голд.Тушитель</t>
  </si>
  <si>
    <t>Голд.Бенз</t>
  </si>
  <si>
    <t>Ремка</t>
  </si>
  <si>
    <t>Тушитель</t>
  </si>
  <si>
    <t>Доход</t>
  </si>
  <si>
    <t>Прибыль</t>
  </si>
  <si>
    <t>http://wotreplays.ru/site/5026098#details</t>
  </si>
  <si>
    <t>http://wotreplays.ru/site/5721453#details</t>
  </si>
  <si>
    <t>http://wotreplays.ru/site/4584881#details</t>
  </si>
  <si>
    <t>http://wotreplays.ru/site/4274944#details</t>
  </si>
  <si>
    <t>http://wotreplays.ru/site/5477716#details</t>
  </si>
  <si>
    <t>http://wotreplays.ru/site/6133139#details</t>
  </si>
  <si>
    <t>http://wotreplays.ru/site/6185244#details</t>
  </si>
  <si>
    <t>http://wotreplays.ru/site/4147251#details</t>
  </si>
  <si>
    <t>http://wotreplays.ru/site/4726815#details</t>
  </si>
  <si>
    <t>http://wotreplays.ru/site/5534143#details</t>
  </si>
  <si>
    <t>http://wotreplays.ru/site/5554077#details</t>
  </si>
  <si>
    <t>http://wotreplays.ru/site/4962674#details</t>
  </si>
  <si>
    <t>http://wotreplays.ru/site/6201160#details</t>
  </si>
  <si>
    <t>http://wotreplays.ru/site/6048249#details</t>
  </si>
  <si>
    <t>http://wotreplays.ru/site/6127600#details</t>
  </si>
  <si>
    <t>http://wotreplays.ru/site/6182709#details</t>
  </si>
  <si>
    <t>http://wotreplays.ru/site/6081820#details</t>
  </si>
  <si>
    <t>http://wotreplays.ru/site/6074323#details</t>
  </si>
  <si>
    <t>http://wotreplays.ru/site/6164586#details</t>
  </si>
  <si>
    <t>http://wotreplays.ru/site/6164706#details</t>
  </si>
  <si>
    <t>http://wotreplays.ru/site/6196503#details</t>
  </si>
  <si>
    <t>http://wotreplays.ru/site/6184770#details</t>
  </si>
  <si>
    <t>http://wotreplays.ru/site/6211062#details</t>
  </si>
  <si>
    <t>http://wotreplays.ru/site/6190283#details</t>
  </si>
  <si>
    <t>http://wotreplays.ru/site/6179290#details</t>
  </si>
  <si>
    <t>http://wotreplays.ru/site/6214457#details</t>
  </si>
  <si>
    <t>http://wotreplays.ru/site/6215162#details</t>
  </si>
  <si>
    <t>http://wotreplays.ru/site/6213236#details</t>
  </si>
  <si>
    <t>http://wotreplays.ru/site/6216517#details</t>
  </si>
  <si>
    <t>http://wotreplays.ru/site/6192054#details</t>
  </si>
  <si>
    <t>http://wotreplays.ru/site/6202784#details</t>
  </si>
  <si>
    <t>http://wotreplays.ru/site/6214595#details</t>
  </si>
  <si>
    <t>http://wotreplays.ru/site/6203399#details</t>
  </si>
  <si>
    <t>http://wotreplays.ru/site/6208169#details</t>
  </si>
  <si>
    <t>http://wotreplays.ru/site/6116626#details</t>
  </si>
  <si>
    <t>http://wotreplays.ru/site/6209010#details</t>
  </si>
  <si>
    <t>http://wotreplays.ru/site/6216135#details</t>
  </si>
  <si>
    <t>http://wotreplays.ru/site/6212666#details</t>
  </si>
  <si>
    <t>http://wotreplays.ru/site/6200463#details</t>
  </si>
  <si>
    <t>http://wotreplays.ru/site/6204165#details</t>
  </si>
  <si>
    <t>http://wotreplays.ru/site/6212078#details</t>
  </si>
  <si>
    <t>http://wotreplays.ru/site/6176508#details</t>
  </si>
  <si>
    <t>http://wotreplays.ru/site/6215472#details</t>
  </si>
  <si>
    <t>http://wotreplays.ru/site/6216759#details</t>
  </si>
  <si>
    <t>http://wotreplays.ru/site/6215628#details</t>
  </si>
  <si>
    <t>http://wotreplays.ru/site/6212045#details</t>
  </si>
  <si>
    <t>Type 89 I-Go/Chi-Ro</t>
  </si>
  <si>
    <t>http://wotreplays.ru/site/6158837#details</t>
  </si>
  <si>
    <t>Type 91 Heavy</t>
  </si>
  <si>
    <t>http://wotreplays.ru/site/6157071#details</t>
  </si>
  <si>
    <t>Type 95 Heavy</t>
  </si>
  <si>
    <t>http://wotreplays.ru/site/6200920#details</t>
  </si>
  <si>
    <t>O-I Experimental</t>
  </si>
  <si>
    <t>http://wotreplays.ru/site/6217402#details</t>
  </si>
  <si>
    <t>O-I</t>
  </si>
  <si>
    <t>http://wotreplays.ru/site/6216691#details</t>
  </si>
  <si>
    <t>O-Ni</t>
  </si>
  <si>
    <t>http://wotreplays.ru/site/6199602#details</t>
  </si>
  <si>
    <t>O-Ho</t>
  </si>
  <si>
    <t>http://wotreplays.ru/site/6200728#details</t>
  </si>
  <si>
    <t>Type 4 Heavy</t>
  </si>
  <si>
    <t>http://wotreplays.ru/site/6185193#details</t>
  </si>
  <si>
    <t>Type 5 Heavy</t>
  </si>
  <si>
    <t>http://wotreplays.ru/site/6155014#details</t>
  </si>
  <si>
    <t>14 cm Common Type 0 HE (ОФ)</t>
  </si>
  <si>
    <t>14 cm Capped Common Semi-AP Kai (ББ)</t>
  </si>
  <si>
    <t>14 cm Capped Common Semi-AP (ББ)</t>
  </si>
  <si>
    <t>HE Type 91 (ОФ)</t>
  </si>
  <si>
    <t>AP Experimental Type 2 Toku Kou Kai (ББ)</t>
  </si>
  <si>
    <t>HE Type 96 (ОФ)</t>
  </si>
  <si>
    <t>HEAT Type 3 (КС)</t>
  </si>
  <si>
    <t>APHE Type 1 (ББ)</t>
  </si>
  <si>
    <t>APHE Type 95 Toku Kou (ББ)</t>
  </si>
  <si>
    <t>APHE Type 95 (ББ)</t>
  </si>
  <si>
    <t>AP Experimental Type 2 Toku Kou (ББ)</t>
  </si>
  <si>
    <t>AP Experimental Type 2 (ББ)</t>
  </si>
  <si>
    <t>HE Type 14 (ОФ)</t>
  </si>
  <si>
    <t>Type 1 185R (ББ)</t>
  </si>
  <si>
    <t>Type 2 (КС)</t>
  </si>
  <si>
    <t>Type 94 185R (ОФ)</t>
  </si>
  <si>
    <t>Интервал прибыли</t>
  </si>
  <si>
    <t>Неприятности</t>
  </si>
  <si>
    <t>Фрагов</t>
  </si>
  <si>
    <t>Кол-во</t>
  </si>
  <si>
    <t>С ПА</t>
  </si>
  <si>
    <t>Склад</t>
  </si>
  <si>
    <t>Пробитие</t>
  </si>
  <si>
    <t>Доп.инфо</t>
  </si>
  <si>
    <t>Цена снарядов</t>
  </si>
  <si>
    <t>Костыли</t>
  </si>
  <si>
    <t>Агрессивность</t>
  </si>
  <si>
    <t>Доп ремонт за бой</t>
  </si>
  <si>
    <t>Ремонт ходовой</t>
  </si>
  <si>
    <t>мс-1</t>
  </si>
  <si>
    <t>https://youtu.be/98L8-YEVdH0?t=51m57s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</si>
</sst>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62" x14ac:knownFonts="1"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b/>
      <sz val="10"/>
      <color rgb="FFCFB53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b/>
      <sz val="10"/>
      <color indexed="43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0"/>
      <color indexed="13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63"/>
      <name val="Arial"/>
      <family val="2"/>
      <charset val="204"/>
    </font>
    <font>
      <sz val="8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0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b/>
      <sz val="10"/>
      <color indexed="43"/>
      <name val="Arial"/>
      <family val="2"/>
      <charset val="204"/>
    </font>
    <font>
      <b/>
      <sz val="10"/>
      <color indexed="13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39" applyNumberFormat="0" applyFill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42" applyNumberFormat="0" applyAlignment="0" applyProtection="0"/>
    <xf numFmtId="0" fontId="54" fillId="45" borderId="43" applyNumberFormat="0" applyAlignment="0" applyProtection="0"/>
    <xf numFmtId="0" fontId="55" fillId="45" borderId="42" applyNumberFormat="0" applyAlignment="0" applyProtection="0"/>
    <xf numFmtId="0" fontId="56" fillId="0" borderId="44" applyNumberFormat="0" applyFill="0" applyAlignment="0" applyProtection="0"/>
    <xf numFmtId="0" fontId="57" fillId="46" borderId="45" applyNumberFormat="0" applyAlignment="0" applyProtection="0"/>
    <xf numFmtId="0" fontId="58" fillId="0" borderId="0" applyNumberFormat="0" applyFill="0" applyBorder="0" applyAlignment="0" applyProtection="0"/>
    <xf numFmtId="0" fontId="45" fillId="47" borderId="46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47" applyNumberFormat="0" applyFill="0" applyAlignment="0" applyProtection="0"/>
    <xf numFmtId="0" fontId="61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8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/>
    <xf numFmtId="0" fontId="61" fillId="71" borderId="0" applyNumberFormat="0" applyBorder="0" applyAlignment="0" applyProtection="0"/>
  </cellStyleXfs>
  <cellXfs count="223">
    <xf numFmtId="0" fontId="0" fillId="0" borderId="0" xfId="0"/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0" fillId="0" borderId="0" xfId="0" applyNumberFormat="1"/>
    <xf numFmtId="16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28" borderId="11" xfId="1" applyNumberFormat="1" applyFill="1" applyBorder="1"/>
    <xf numFmtId="0" fontId="1" fillId="28" borderId="11" xfId="1" applyNumberFormat="1" applyFill="1" applyBorder="1" applyAlignment="1">
      <alignment horizontal="center"/>
    </xf>
    <xf numFmtId="3" fontId="1" fillId="28" borderId="11" xfId="1" applyNumberFormat="1" applyFill="1" applyBorder="1" applyAlignment="1">
      <alignment horizontal="center"/>
    </xf>
    <xf numFmtId="0" fontId="0" fillId="28" borderId="11" xfId="0" applyFill="1" applyBorder="1" applyAlignment="1">
      <alignment horizontal="center" vertical="center"/>
    </xf>
    <xf numFmtId="164" fontId="0" fillId="28" borderId="11" xfId="0" applyNumberFormat="1" applyFill="1" applyBorder="1" applyAlignment="1">
      <alignment horizontal="center"/>
    </xf>
    <xf numFmtId="0" fontId="0" fillId="28" borderId="11" xfId="0" applyFill="1" applyBorder="1"/>
    <xf numFmtId="0" fontId="1" fillId="26" borderId="11" xfId="1" applyNumberFormat="1" applyFill="1" applyBorder="1"/>
    <xf numFmtId="0" fontId="1" fillId="26" borderId="11" xfId="1" applyNumberFormat="1" applyFill="1" applyBorder="1" applyAlignment="1">
      <alignment horizontal="center"/>
    </xf>
    <xf numFmtId="3" fontId="1" fillId="26" borderId="11" xfId="1" applyNumberFormat="1" applyFill="1" applyBorder="1" applyAlignment="1">
      <alignment horizontal="center"/>
    </xf>
    <xf numFmtId="0" fontId="0" fillId="26" borderId="11" xfId="0" applyFill="1" applyBorder="1" applyAlignment="1">
      <alignment horizontal="center" vertical="center"/>
    </xf>
    <xf numFmtId="164" fontId="0" fillId="26" borderId="11" xfId="0" applyNumberFormat="1" applyFill="1" applyBorder="1" applyAlignment="1">
      <alignment horizontal="center"/>
    </xf>
    <xf numFmtId="0" fontId="0" fillId="26" borderId="11" xfId="0" applyFill="1" applyBorder="1"/>
    <xf numFmtId="0" fontId="1" fillId="25" borderId="11" xfId="1" applyNumberFormat="1" applyFill="1" applyBorder="1"/>
    <xf numFmtId="0" fontId="1" fillId="25" borderId="11" xfId="1" applyNumberFormat="1" applyFill="1" applyBorder="1" applyAlignment="1">
      <alignment horizontal="center"/>
    </xf>
    <xf numFmtId="3" fontId="1" fillId="25" borderId="11" xfId="1" applyNumberFormat="1" applyFill="1" applyBorder="1" applyAlignment="1">
      <alignment horizontal="center"/>
    </xf>
    <xf numFmtId="0" fontId="0" fillId="25" borderId="11" xfId="0" applyFill="1" applyBorder="1" applyAlignment="1">
      <alignment horizontal="center" vertical="center"/>
    </xf>
    <xf numFmtId="164" fontId="0" fillId="25" borderId="11" xfId="0" applyNumberFormat="1" applyFill="1" applyBorder="1" applyAlignment="1">
      <alignment horizontal="center"/>
    </xf>
    <xf numFmtId="0" fontId="0" fillId="25" borderId="11" xfId="0" applyFill="1" applyBorder="1"/>
    <xf numFmtId="0" fontId="20" fillId="26" borderId="11" xfId="1" applyNumberFormat="1" applyFont="1" applyFill="1" applyBorder="1" applyAlignment="1">
      <alignment horizontal="center"/>
    </xf>
    <xf numFmtId="0" fontId="1" fillId="27" borderId="11" xfId="1" applyNumberFormat="1" applyFill="1" applyBorder="1"/>
    <xf numFmtId="0" fontId="1" fillId="27" borderId="11" xfId="1" applyNumberFormat="1" applyFill="1" applyBorder="1" applyAlignment="1">
      <alignment horizontal="center"/>
    </xf>
    <xf numFmtId="3" fontId="1" fillId="27" borderId="11" xfId="1" applyNumberFormat="1" applyFill="1" applyBorder="1" applyAlignment="1">
      <alignment horizontal="center"/>
    </xf>
    <xf numFmtId="0" fontId="0" fillId="27" borderId="11" xfId="0" applyFill="1" applyBorder="1" applyAlignment="1">
      <alignment horizontal="center" vertical="center"/>
    </xf>
    <xf numFmtId="164" fontId="0" fillId="27" borderId="11" xfId="0" applyNumberFormat="1" applyFill="1" applyBorder="1" applyAlignment="1">
      <alignment horizontal="center"/>
    </xf>
    <xf numFmtId="0" fontId="0" fillId="27" borderId="11" xfId="0" applyFill="1" applyBorder="1"/>
    <xf numFmtId="0" fontId="20" fillId="27" borderId="11" xfId="1" applyNumberFormat="1" applyFont="1" applyFill="1" applyBorder="1" applyAlignment="1">
      <alignment horizontal="center"/>
    </xf>
    <xf numFmtId="0" fontId="1" fillId="24" borderId="11" xfId="1" applyNumberFormat="1" applyFill="1" applyBorder="1"/>
    <xf numFmtId="0" fontId="1" fillId="24" borderId="11" xfId="1" applyNumberFormat="1" applyFill="1" applyBorder="1" applyAlignment="1">
      <alignment horizontal="center"/>
    </xf>
    <xf numFmtId="3" fontId="1" fillId="24" borderId="11" xfId="1" applyNumberFormat="1" applyFill="1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164" fontId="0" fillId="24" borderId="11" xfId="0" applyNumberFormat="1" applyFill="1" applyBorder="1" applyAlignment="1">
      <alignment horizontal="center"/>
    </xf>
    <xf numFmtId="0" fontId="0" fillId="24" borderId="11" xfId="0" applyFill="1" applyBorder="1"/>
    <xf numFmtId="0" fontId="20" fillId="28" borderId="11" xfId="1" applyNumberFormat="1" applyFont="1" applyFill="1" applyBorder="1" applyAlignment="1">
      <alignment horizontal="center"/>
    </xf>
    <xf numFmtId="0" fontId="20" fillId="24" borderId="11" xfId="1" applyNumberFormat="1" applyFont="1" applyFill="1" applyBorder="1" applyAlignment="1">
      <alignment horizontal="center"/>
    </xf>
    <xf numFmtId="0" fontId="20" fillId="25" borderId="11" xfId="1" applyNumberFormat="1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25" fillId="29" borderId="19" xfId="46" applyNumberFormat="1" applyFont="1" applyFill="1" applyBorder="1"/>
    <xf numFmtId="0" fontId="22" fillId="30" borderId="19" xfId="46" applyNumberFormat="1" applyFill="1" applyBorder="1"/>
    <xf numFmtId="3" fontId="22" fillId="0" borderId="19" xfId="46" applyNumberFormat="1" applyBorder="1" applyAlignment="1">
      <alignment horizontal="right" indent="1"/>
    </xf>
    <xf numFmtId="0" fontId="22" fillId="0" borderId="19" xfId="46" applyNumberFormat="1" applyBorder="1"/>
    <xf numFmtId="0" fontId="25" fillId="29" borderId="11" xfId="46" applyNumberFormat="1" applyFont="1" applyFill="1" applyBorder="1"/>
    <xf numFmtId="0" fontId="27" fillId="30" borderId="11" xfId="46" applyNumberFormat="1" applyFont="1" applyFill="1" applyBorder="1"/>
    <xf numFmtId="3" fontId="22" fillId="0" borderId="11" xfId="46" applyNumberFormat="1" applyBorder="1" applyAlignment="1">
      <alignment horizontal="right" indent="1"/>
    </xf>
    <xf numFmtId="0" fontId="22" fillId="0" borderId="11" xfId="46" applyNumberFormat="1" applyBorder="1"/>
    <xf numFmtId="0" fontId="27" fillId="31" borderId="11" xfId="46" applyNumberFormat="1" applyFont="1" applyFill="1" applyBorder="1"/>
    <xf numFmtId="0" fontId="22" fillId="31" borderId="19" xfId="46" applyNumberFormat="1" applyFill="1" applyBorder="1"/>
    <xf numFmtId="0" fontId="22" fillId="31" borderId="11" xfId="46" applyNumberFormat="1" applyFill="1" applyBorder="1"/>
    <xf numFmtId="0" fontId="27" fillId="32" borderId="11" xfId="46" applyNumberFormat="1" applyFont="1" applyFill="1" applyBorder="1"/>
    <xf numFmtId="0" fontId="22" fillId="32" borderId="19" xfId="46" applyNumberFormat="1" applyFill="1" applyBorder="1"/>
    <xf numFmtId="0" fontId="22" fillId="32" borderId="11" xfId="46" applyNumberFormat="1" applyFill="1" applyBorder="1"/>
    <xf numFmtId="0" fontId="22" fillId="33" borderId="19" xfId="46" applyNumberFormat="1" applyFill="1" applyBorder="1"/>
    <xf numFmtId="0" fontId="27" fillId="33" borderId="11" xfId="46" applyNumberFormat="1" applyFont="1" applyFill="1" applyBorder="1"/>
    <xf numFmtId="0" fontId="22" fillId="33" borderId="11" xfId="46" applyNumberFormat="1" applyFill="1" applyBorder="1"/>
    <xf numFmtId="0" fontId="22" fillId="34" borderId="19" xfId="46" applyNumberFormat="1" applyFill="1" applyBorder="1"/>
    <xf numFmtId="0" fontId="22" fillId="34" borderId="11" xfId="46" applyNumberFormat="1" applyFill="1" applyBorder="1"/>
    <xf numFmtId="0" fontId="29" fillId="31" borderId="19" xfId="46" applyNumberFormat="1" applyFont="1" applyFill="1" applyBorder="1"/>
    <xf numFmtId="0" fontId="29" fillId="31" borderId="11" xfId="46" applyNumberFormat="1" applyFont="1" applyFill="1" applyBorder="1"/>
    <xf numFmtId="0" fontId="30" fillId="35" borderId="19" xfId="46" applyNumberFormat="1" applyFont="1" applyFill="1" applyBorder="1"/>
    <xf numFmtId="0" fontId="30" fillId="35" borderId="11" xfId="46" applyNumberFormat="1" applyFont="1" applyFill="1" applyBorder="1"/>
    <xf numFmtId="0" fontId="31" fillId="36" borderId="19" xfId="46" applyNumberFormat="1" applyFont="1" applyFill="1" applyBorder="1"/>
    <xf numFmtId="0" fontId="31" fillId="36" borderId="11" xfId="46" applyNumberFormat="1" applyFont="1" applyFill="1" applyBorder="1"/>
    <xf numFmtId="0" fontId="27" fillId="34" borderId="11" xfId="46" applyNumberFormat="1" applyFont="1" applyFill="1" applyBorder="1"/>
    <xf numFmtId="0" fontId="29" fillId="35" borderId="11" xfId="46" applyNumberFormat="1" applyFont="1" applyFill="1" applyBorder="1"/>
    <xf numFmtId="0" fontId="29" fillId="35" borderId="19" xfId="46" applyNumberFormat="1" applyFont="1" applyFill="1" applyBorder="1"/>
    <xf numFmtId="0" fontId="32" fillId="37" borderId="19" xfId="46" applyNumberFormat="1" applyFont="1" applyFill="1" applyBorder="1"/>
    <xf numFmtId="0" fontId="32" fillId="37" borderId="11" xfId="46" applyNumberFormat="1" applyFont="1" applyFill="1" applyBorder="1"/>
    <xf numFmtId="0" fontId="29" fillId="38" borderId="19" xfId="46" applyNumberFormat="1" applyFont="1" applyFill="1" applyBorder="1"/>
    <xf numFmtId="0" fontId="29" fillId="38" borderId="11" xfId="46" applyNumberFormat="1" applyFont="1" applyFill="1" applyBorder="1"/>
    <xf numFmtId="0" fontId="33" fillId="39" borderId="20" xfId="46" applyNumberFormat="1" applyFont="1" applyFill="1" applyBorder="1" applyAlignment="1">
      <alignment horizontal="center" vertical="center" wrapText="1"/>
    </xf>
    <xf numFmtId="0" fontId="22" fillId="39" borderId="19" xfId="46" applyNumberFormat="1" applyFill="1" applyBorder="1"/>
    <xf numFmtId="3" fontId="22" fillId="39" borderId="19" xfId="46" applyNumberFormat="1" applyFill="1" applyBorder="1" applyAlignment="1">
      <alignment horizontal="right" indent="1"/>
    </xf>
    <xf numFmtId="3" fontId="26" fillId="39" borderId="19" xfId="46" applyNumberFormat="1" applyFont="1" applyFill="1" applyBorder="1"/>
    <xf numFmtId="0" fontId="28" fillId="39" borderId="19" xfId="46" applyNumberFormat="1" applyFont="1" applyFill="1" applyBorder="1"/>
    <xf numFmtId="0" fontId="22" fillId="39" borderId="11" xfId="46" applyNumberFormat="1" applyFill="1" applyBorder="1"/>
    <xf numFmtId="3" fontId="22" fillId="39" borderId="11" xfId="46" applyNumberFormat="1" applyFill="1" applyBorder="1" applyAlignment="1">
      <alignment horizontal="right" indent="1"/>
    </xf>
    <xf numFmtId="3" fontId="26" fillId="39" borderId="11" xfId="46" applyNumberFormat="1" applyFont="1" applyFill="1" applyBorder="1"/>
    <xf numFmtId="0" fontId="28" fillId="39" borderId="11" xfId="46" applyNumberFormat="1" applyFont="1" applyFill="1" applyBorder="1"/>
    <xf numFmtId="165" fontId="22" fillId="39" borderId="19" xfId="46" applyNumberFormat="1" applyFill="1" applyBorder="1" applyAlignment="1">
      <alignment horizontal="right" indent="1"/>
    </xf>
    <xf numFmtId="165" fontId="22" fillId="39" borderId="11" xfId="46" applyNumberFormat="1" applyFill="1" applyBorder="1" applyAlignment="1">
      <alignment horizontal="right" indent="1"/>
    </xf>
    <xf numFmtId="0" fontId="22" fillId="39" borderId="13" xfId="46" applyNumberFormat="1" applyFill="1" applyBorder="1" applyAlignment="1">
      <alignment horizontal="center" vertical="center"/>
    </xf>
    <xf numFmtId="0" fontId="22" fillId="39" borderId="14" xfId="46" applyNumberFormat="1" applyFill="1" applyBorder="1" applyAlignment="1">
      <alignment horizontal="center" vertical="center"/>
    </xf>
    <xf numFmtId="0" fontId="22" fillId="39" borderId="15" xfId="46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38" fillId="29" borderId="19" xfId="47" applyNumberFormat="1" applyFont="1" applyFill="1" applyBorder="1"/>
    <xf numFmtId="0" fontId="1" fillId="30" borderId="19" xfId="47" applyNumberFormat="1" applyFill="1" applyBorder="1"/>
    <xf numFmtId="3" fontId="1" fillId="0" borderId="19" xfId="47" applyNumberFormat="1" applyBorder="1" applyAlignment="1">
      <alignment horizontal="right" indent="1"/>
    </xf>
    <xf numFmtId="0" fontId="1" fillId="0" borderId="19" xfId="47" applyNumberFormat="1" applyBorder="1"/>
    <xf numFmtId="0" fontId="1" fillId="33" borderId="19" xfId="47" applyNumberFormat="1" applyFill="1" applyBorder="1"/>
    <xf numFmtId="0" fontId="38" fillId="29" borderId="11" xfId="47" applyNumberFormat="1" applyFont="1" applyFill="1" applyBorder="1"/>
    <xf numFmtId="0" fontId="39" fillId="30" borderId="11" xfId="47" applyNumberFormat="1" applyFont="1" applyFill="1" applyBorder="1"/>
    <xf numFmtId="3" fontId="1" fillId="0" borderId="11" xfId="47" applyNumberFormat="1" applyBorder="1" applyAlignment="1">
      <alignment horizontal="right" indent="1"/>
    </xf>
    <xf numFmtId="0" fontId="1" fillId="0" borderId="11" xfId="47" applyNumberFormat="1" applyBorder="1"/>
    <xf numFmtId="0" fontId="1" fillId="33" borderId="11" xfId="47" applyNumberFormat="1" applyFill="1" applyBorder="1"/>
    <xf numFmtId="0" fontId="1" fillId="34" borderId="11" xfId="47" applyNumberFormat="1" applyFill="1" applyBorder="1"/>
    <xf numFmtId="0" fontId="1" fillId="34" borderId="19" xfId="47" applyNumberFormat="1" applyFill="1" applyBorder="1"/>
    <xf numFmtId="0" fontId="39" fillId="31" borderId="11" xfId="47" applyNumberFormat="1" applyFont="1" applyFill="1" applyBorder="1"/>
    <xf numFmtId="0" fontId="1" fillId="31" borderId="19" xfId="47" applyNumberFormat="1" applyFill="1" applyBorder="1"/>
    <xf numFmtId="0" fontId="1" fillId="31" borderId="11" xfId="47" applyNumberFormat="1" applyFill="1" applyBorder="1"/>
    <xf numFmtId="0" fontId="39" fillId="32" borderId="11" xfId="47" applyNumberFormat="1" applyFont="1" applyFill="1" applyBorder="1"/>
    <xf numFmtId="0" fontId="1" fillId="32" borderId="19" xfId="47" applyNumberFormat="1" applyFill="1" applyBorder="1"/>
    <xf numFmtId="0" fontId="1" fillId="32" borderId="11" xfId="47" applyNumberFormat="1" applyFill="1" applyBorder="1"/>
    <xf numFmtId="0" fontId="39" fillId="33" borderId="11" xfId="47" applyNumberFormat="1" applyFont="1" applyFill="1" applyBorder="1"/>
    <xf numFmtId="0" fontId="40" fillId="31" borderId="19" xfId="47" applyNumberFormat="1" applyFont="1" applyFill="1" applyBorder="1"/>
    <xf numFmtId="0" fontId="40" fillId="31" borderId="11" xfId="47" applyNumberFormat="1" applyFont="1" applyFill="1" applyBorder="1"/>
    <xf numFmtId="0" fontId="41" fillId="35" borderId="19" xfId="47" applyNumberFormat="1" applyFont="1" applyFill="1" applyBorder="1"/>
    <xf numFmtId="0" fontId="41" fillId="35" borderId="11" xfId="47" applyNumberFormat="1" applyFont="1" applyFill="1" applyBorder="1"/>
    <xf numFmtId="0" fontId="42" fillId="36" borderId="19" xfId="47" applyNumberFormat="1" applyFont="1" applyFill="1" applyBorder="1"/>
    <xf numFmtId="0" fontId="42" fillId="36" borderId="11" xfId="47" applyNumberFormat="1" applyFont="1" applyFill="1" applyBorder="1"/>
    <xf numFmtId="0" fontId="39" fillId="34" borderId="11" xfId="47" applyNumberFormat="1" applyFont="1" applyFill="1" applyBorder="1"/>
    <xf numFmtId="0" fontId="40" fillId="35" borderId="11" xfId="47" applyNumberFormat="1" applyFont="1" applyFill="1" applyBorder="1"/>
    <xf numFmtId="0" fontId="40" fillId="35" borderId="19" xfId="47" applyNumberFormat="1" applyFont="1" applyFill="1" applyBorder="1"/>
    <xf numFmtId="0" fontId="43" fillId="37" borderId="19" xfId="47" applyNumberFormat="1" applyFont="1" applyFill="1" applyBorder="1"/>
    <xf numFmtId="0" fontId="43" fillId="37" borderId="11" xfId="47" applyNumberFormat="1" applyFont="1" applyFill="1" applyBorder="1"/>
    <xf numFmtId="0" fontId="40" fillId="38" borderId="19" xfId="47" applyNumberFormat="1" applyFont="1" applyFill="1" applyBorder="1"/>
    <xf numFmtId="0" fontId="40" fillId="38" borderId="11" xfId="47" applyNumberFormat="1" applyFont="1" applyFill="1" applyBorder="1"/>
    <xf numFmtId="0" fontId="0" fillId="0" borderId="0" xfId="0" applyFill="1"/>
    <xf numFmtId="0" fontId="38" fillId="29" borderId="26" xfId="47" applyNumberFormat="1" applyFont="1" applyFill="1" applyBorder="1"/>
    <xf numFmtId="0" fontId="1" fillId="30" borderId="26" xfId="47" applyNumberFormat="1" applyFill="1" applyBorder="1"/>
    <xf numFmtId="3" fontId="1" fillId="0" borderId="26" xfId="47" applyNumberFormat="1" applyBorder="1" applyAlignment="1">
      <alignment horizontal="right" indent="1"/>
    </xf>
    <xf numFmtId="0" fontId="1" fillId="0" borderId="26" xfId="47" applyNumberFormat="1" applyBorder="1"/>
    <xf numFmtId="0" fontId="36" fillId="0" borderId="27" xfId="47" applyNumberFormat="1" applyFont="1" applyBorder="1" applyAlignment="1">
      <alignment vertical="center"/>
    </xf>
    <xf numFmtId="0" fontId="34" fillId="0" borderId="27" xfId="47" applyNumberFormat="1" applyFont="1" applyBorder="1" applyAlignment="1">
      <alignment vertical="center"/>
    </xf>
    <xf numFmtId="0" fontId="36" fillId="0" borderId="11" xfId="47" applyNumberFormat="1" applyFont="1" applyBorder="1" applyAlignment="1">
      <alignment vertical="center"/>
    </xf>
    <xf numFmtId="0" fontId="34" fillId="0" borderId="11" xfId="47" applyNumberFormat="1" applyFont="1" applyBorder="1" applyAlignment="1">
      <alignment vertical="center" wrapText="1"/>
    </xf>
    <xf numFmtId="0" fontId="37" fillId="0" borderId="11" xfId="47" applyNumberFormat="1" applyFont="1" applyBorder="1" applyAlignment="1">
      <alignment vertical="center" wrapText="1"/>
    </xf>
    <xf numFmtId="0" fontId="37" fillId="0" borderId="11" xfId="47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7" borderId="11" xfId="0" applyFill="1" applyBorder="1" applyAlignment="1">
      <alignment horizontal="center"/>
    </xf>
    <xf numFmtId="0" fontId="40" fillId="38" borderId="12" xfId="47" applyNumberFormat="1" applyFont="1" applyFill="1" applyBorder="1"/>
    <xf numFmtId="0" fontId="39" fillId="32" borderId="12" xfId="47" applyNumberFormat="1" applyFont="1" applyFill="1" applyBorder="1"/>
    <xf numFmtId="3" fontId="1" fillId="0" borderId="12" xfId="47" applyNumberFormat="1" applyBorder="1" applyAlignment="1">
      <alignment horizontal="right" indent="1"/>
    </xf>
    <xf numFmtId="0" fontId="1" fillId="0" borderId="12" xfId="47" applyNumberFormat="1" applyBorder="1"/>
    <xf numFmtId="0" fontId="0" fillId="0" borderId="11" xfId="0" applyBorder="1"/>
    <xf numFmtId="0" fontId="40" fillId="38" borderId="11" xfId="38" applyNumberFormat="1" applyFont="1" applyFill="1" applyBorder="1"/>
    <xf numFmtId="0" fontId="1" fillId="32" borderId="11" xfId="38" applyNumberFormat="1" applyFill="1" applyBorder="1"/>
    <xf numFmtId="3" fontId="1" fillId="0" borderId="11" xfId="38" applyNumberFormat="1" applyBorder="1" applyAlignment="1">
      <alignment horizontal="right" indent="1"/>
    </xf>
    <xf numFmtId="0" fontId="1" fillId="0" borderId="11" xfId="38" applyNumberFormat="1" applyBorder="1"/>
    <xf numFmtId="0" fontId="1" fillId="31" borderId="11" xfId="38" applyNumberFormat="1" applyFill="1" applyBorder="1"/>
    <xf numFmtId="3" fontId="35" fillId="39" borderId="19" xfId="38" applyNumberFormat="1" applyFont="1" applyFill="1" applyBorder="1"/>
    <xf numFmtId="3" fontId="35" fillId="39" borderId="11" xfId="38" applyNumberFormat="1" applyFont="1" applyFill="1" applyBorder="1"/>
    <xf numFmtId="0" fontId="40" fillId="38" borderId="19" xfId="38" applyNumberFormat="1" applyFont="1" applyFill="1" applyBorder="1"/>
    <xf numFmtId="3" fontId="1" fillId="0" borderId="19" xfId="38" applyNumberFormat="1" applyBorder="1" applyAlignment="1">
      <alignment horizontal="right" indent="1"/>
    </xf>
    <xf numFmtId="0" fontId="1" fillId="0" borderId="19" xfId="38" applyNumberFormat="1" applyBorder="1"/>
    <xf numFmtId="0" fontId="1" fillId="32" borderId="19" xfId="38" applyNumberFormat="1" applyFill="1" applyBorder="1"/>
    <xf numFmtId="0" fontId="1" fillId="39" borderId="19" xfId="38" applyNumberFormat="1" applyFill="1" applyBorder="1"/>
    <xf numFmtId="165" fontId="1" fillId="39" borderId="19" xfId="38" applyNumberFormat="1" applyFill="1" applyBorder="1" applyAlignment="1">
      <alignment horizontal="right" indent="1"/>
    </xf>
    <xf numFmtId="3" fontId="1" fillId="39" borderId="19" xfId="38" applyNumberFormat="1" applyFill="1" applyBorder="1" applyAlignment="1">
      <alignment horizontal="right" indent="1"/>
    </xf>
    <xf numFmtId="0" fontId="44" fillId="39" borderId="19" xfId="38" applyNumberFormat="1" applyFont="1" applyFill="1" applyBorder="1"/>
    <xf numFmtId="0" fontId="1" fillId="39" borderId="11" xfId="38" applyNumberFormat="1" applyFill="1" applyBorder="1"/>
    <xf numFmtId="165" fontId="1" fillId="39" borderId="11" xfId="38" applyNumberFormat="1" applyFill="1" applyBorder="1" applyAlignment="1">
      <alignment horizontal="right" indent="1"/>
    </xf>
    <xf numFmtId="3" fontId="1" fillId="39" borderId="11" xfId="38" applyNumberFormat="1" applyFill="1" applyBorder="1" applyAlignment="1">
      <alignment horizontal="right" indent="1"/>
    </xf>
    <xf numFmtId="0" fontId="44" fillId="39" borderId="11" xfId="38" applyNumberFormat="1" applyFont="1" applyFill="1" applyBorder="1"/>
    <xf numFmtId="1" fontId="0" fillId="0" borderId="3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0" borderId="0" xfId="0"/>
    <xf numFmtId="1" fontId="0" fillId="0" borderId="35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32" xfId="0" applyBorder="1"/>
    <xf numFmtId="0" fontId="0" fillId="0" borderId="30" xfId="0" applyBorder="1"/>
    <xf numFmtId="0" fontId="0" fillId="0" borderId="0" xfId="0" applyBorder="1"/>
    <xf numFmtId="0" fontId="0" fillId="0" borderId="34" xfId="0" applyBorder="1"/>
    <xf numFmtId="0" fontId="0" fillId="0" borderId="28" xfId="0" applyBorder="1"/>
    <xf numFmtId="0" fontId="0" fillId="0" borderId="21" xfId="0" applyBorder="1"/>
    <xf numFmtId="0" fontId="0" fillId="0" borderId="50" xfId="0" applyBorder="1"/>
    <xf numFmtId="0" fontId="0" fillId="0" borderId="14" xfId="0" applyBorder="1"/>
    <xf numFmtId="10" fontId="0" fillId="40" borderId="51" xfId="0" applyNumberFormat="1" applyFill="1" applyBorder="1" applyAlignment="1">
      <alignment horizontal="center"/>
    </xf>
    <xf numFmtId="0" fontId="0" fillId="40" borderId="52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10" fontId="0" fillId="40" borderId="29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40" borderId="53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55" xfId="0" applyBorder="1"/>
    <xf numFmtId="0" fontId="0" fillId="40" borderId="56" xfId="0" applyFill="1" applyBorder="1" applyAlignment="1">
      <alignment horizontal="center"/>
    </xf>
    <xf numFmtId="0" fontId="0" fillId="0" borderId="57" xfId="0" applyBorder="1"/>
    <xf numFmtId="10" fontId="0" fillId="40" borderId="58" xfId="0" applyNumberFormat="1" applyFill="1" applyBorder="1" applyAlignment="1">
      <alignment horizontal="center"/>
    </xf>
    <xf numFmtId="0" fontId="0" fillId="40" borderId="54" xfId="0" applyFill="1" applyBorder="1" applyAlignment="1">
      <alignment horizontal="center"/>
    </xf>
    <xf numFmtId="0" fontId="0" fillId="0" borderId="59" xfId="0" applyBorder="1"/>
    <xf numFmtId="0" fontId="0" fillId="40" borderId="60" xfId="0" applyFill="1" applyBorder="1" applyAlignment="1">
      <alignment horizontal="center"/>
    </xf>
    <xf numFmtId="0" fontId="0" fillId="40" borderId="61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16" xfId="46" applyNumberFormat="1" applyFont="1" applyBorder="1" applyAlignment="1">
      <alignment horizontal="center" vertical="center"/>
    </xf>
    <xf numFmtId="0" fontId="22" fillId="0" borderId="17" xfId="46" applyNumberFormat="1" applyBorder="1" applyAlignment="1">
      <alignment horizontal="center" vertical="center"/>
    </xf>
    <xf numFmtId="0" fontId="22" fillId="0" borderId="18" xfId="46" applyNumberFormat="1" applyBorder="1" applyAlignment="1">
      <alignment horizontal="center" vertical="center"/>
    </xf>
    <xf numFmtId="0" fontId="24" fillId="0" borderId="16" xfId="46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</cellXfs>
  <cellStyles count="89">
    <cellStyle name="20% - Акцент1" xfId="66" builtinId="30" customBuiltin="1"/>
    <cellStyle name="20% - Акцент1 2" xfId="2"/>
    <cellStyle name="20% - Акцент2" xfId="70" builtinId="34" customBuiltin="1"/>
    <cellStyle name="20% - Акцент2 2" xfId="3"/>
    <cellStyle name="20% - Акцент3" xfId="74" builtinId="38" customBuiltin="1"/>
    <cellStyle name="20% - Акцент3 2" xfId="4"/>
    <cellStyle name="20% - Акцент4" xfId="78" builtinId="42" customBuiltin="1"/>
    <cellStyle name="20% - Акцент4 2" xfId="5"/>
    <cellStyle name="20% - Акцент5" xfId="82" builtinId="46" customBuiltin="1"/>
    <cellStyle name="20% - Акцент5 2" xfId="6"/>
    <cellStyle name="20% - Акцент6" xfId="86" builtinId="50" customBuiltin="1"/>
    <cellStyle name="20% - Акцент6 2" xfId="7"/>
    <cellStyle name="40% - Акцент1" xfId="67" builtinId="31" customBuiltin="1"/>
    <cellStyle name="40% - Акцент1 2" xfId="8"/>
    <cellStyle name="40% - Акцент2" xfId="71" builtinId="35" customBuiltin="1"/>
    <cellStyle name="40% - Акцент2 2" xfId="9"/>
    <cellStyle name="40% - Акцент3" xfId="75" builtinId="39" customBuiltin="1"/>
    <cellStyle name="40% - Акцент3 2" xfId="10"/>
    <cellStyle name="40% - Акцент4" xfId="79" builtinId="43" customBuiltin="1"/>
    <cellStyle name="40% - Акцент4 2" xfId="11"/>
    <cellStyle name="40% - Акцент5" xfId="83" builtinId="47" customBuiltin="1"/>
    <cellStyle name="40% - Акцент5 2" xfId="12"/>
    <cellStyle name="40% - Акцент6" xfId="87" builtinId="51" customBuiltin="1"/>
    <cellStyle name="40% - Акцент6 2" xfId="13"/>
    <cellStyle name="60% - Акцент1" xfId="68" builtinId="32" customBuiltin="1"/>
    <cellStyle name="60% - Акцент1 2" xfId="14"/>
    <cellStyle name="60% - Акцент2" xfId="72" builtinId="36" customBuiltin="1"/>
    <cellStyle name="60% - Акцент2 2" xfId="15"/>
    <cellStyle name="60% - Акцент3" xfId="76" builtinId="40" customBuiltin="1"/>
    <cellStyle name="60% - Акцент3 2" xfId="16"/>
    <cellStyle name="60% - Акцент4" xfId="80" builtinId="44" customBuiltin="1"/>
    <cellStyle name="60% - Акцент4 2" xfId="17"/>
    <cellStyle name="60% - Акцент5" xfId="84" builtinId="48" customBuiltin="1"/>
    <cellStyle name="60% - Акцент5 2" xfId="18"/>
    <cellStyle name="60% - Акцент6" xfId="88" builtinId="52" customBuiltin="1"/>
    <cellStyle name="60% - Акцент6 2" xfId="19"/>
    <cellStyle name="Excel Built-in Normal" xfId="20"/>
    <cellStyle name="Акцент1" xfId="65" builtinId="29" customBuiltin="1"/>
    <cellStyle name="Акцент1 2" xfId="21"/>
    <cellStyle name="Акцент2" xfId="69" builtinId="33" customBuiltin="1"/>
    <cellStyle name="Акцент2 2" xfId="22"/>
    <cellStyle name="Акцент3" xfId="73" builtinId="37" customBuiltin="1"/>
    <cellStyle name="Акцент3 2" xfId="23"/>
    <cellStyle name="Акцент4" xfId="77" builtinId="41" customBuiltin="1"/>
    <cellStyle name="Акцент4 2" xfId="24"/>
    <cellStyle name="Акцент5" xfId="81" builtinId="45" customBuiltin="1"/>
    <cellStyle name="Акцент5 2" xfId="25"/>
    <cellStyle name="Акцент6" xfId="85" builtinId="49" customBuiltin="1"/>
    <cellStyle name="Акцент6 2" xfId="26"/>
    <cellStyle name="Ввод " xfId="56" builtinId="20" customBuiltin="1"/>
    <cellStyle name="Ввод  2" xfId="27"/>
    <cellStyle name="Вывод" xfId="57" builtinId="21" customBuiltin="1"/>
    <cellStyle name="Вывод 2" xfId="28"/>
    <cellStyle name="Вычисление" xfId="58" builtinId="22" customBuiltin="1"/>
    <cellStyle name="Вычисление 2" xfId="29"/>
    <cellStyle name="Гиперссылка 2" xfId="45"/>
    <cellStyle name="Заголовок 1" xfId="49" builtinId="16" customBuiltin="1"/>
    <cellStyle name="Заголовок 1 2" xfId="30"/>
    <cellStyle name="Заголовок 2" xfId="50" builtinId="17" customBuiltin="1"/>
    <cellStyle name="Заголовок 2 2" xfId="31"/>
    <cellStyle name="Заголовок 3" xfId="51" builtinId="18" customBuiltin="1"/>
    <cellStyle name="Заголовок 3 2" xfId="32"/>
    <cellStyle name="Заголовок 4" xfId="52" builtinId="19" customBuiltin="1"/>
    <cellStyle name="Заголовок 4 2" xfId="33"/>
    <cellStyle name="Итог" xfId="64" builtinId="25" customBuiltin="1"/>
    <cellStyle name="Итог 2" xfId="34"/>
    <cellStyle name="Контрольная ячейка" xfId="60" builtinId="23" customBuiltin="1"/>
    <cellStyle name="Контрольная ячейка 2" xfId="35"/>
    <cellStyle name="Название" xfId="48" builtinId="15" customBuiltin="1"/>
    <cellStyle name="Название 2" xfId="36"/>
    <cellStyle name="Нейтральный" xfId="55" builtinId="28" customBuiltin="1"/>
    <cellStyle name="Нейтральный 2" xfId="37"/>
    <cellStyle name="Обычный" xfId="0" builtinId="0"/>
    <cellStyle name="Обычный 2" xfId="38"/>
    <cellStyle name="Обычный 3" xfId="1"/>
    <cellStyle name="Обычный_Ремонт_1" xfId="47"/>
    <cellStyle name="Обычный_Цена снаряда" xfId="46"/>
    <cellStyle name="Плохой" xfId="54" builtinId="27" customBuiltin="1"/>
    <cellStyle name="Плохой 2" xfId="39"/>
    <cellStyle name="Пояснение" xfId="63" builtinId="53" customBuiltin="1"/>
    <cellStyle name="Пояснение 2" xfId="40"/>
    <cellStyle name="Примечание" xfId="62" builtinId="10" customBuiltin="1"/>
    <cellStyle name="Примечание 2" xfId="41"/>
    <cellStyle name="Связанная ячейка" xfId="59" builtinId="24" customBuiltin="1"/>
    <cellStyle name="Связанная ячейка 2" xfId="42"/>
    <cellStyle name="Текст предупреждения" xfId="61" builtinId="11" customBuiltin="1"/>
    <cellStyle name="Текст предупреждения 2" xfId="43"/>
    <cellStyle name="Хороший" xfId="53" builtinId="26" customBuiltin="1"/>
    <cellStyle name="Хороший 2" xfId="44"/>
  </cellStyles>
  <dxfs count="0"/>
  <tableStyles count="0" defaultTableStyle="TableStyleMedium2" defaultPivotStyle="PivotStyleLight16"/>
  <colors>
    <mruColors>
      <color rgb="FFD5D4CB"/>
      <color rgb="FFC8C8BF"/>
      <color rgb="FFC4C4BB"/>
      <color rgb="FFD1D0C6"/>
      <color rgb="FFC6C6BD"/>
      <color rgb="FFCFB53B"/>
      <color rgb="FFB886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tabSelected="1" workbookViewId="0">
      <pane ySplit="1" topLeftCell="A2" activePane="bottomLeft" state="frozen"/>
      <selection pane="bottomLeft" activeCell="F22" sqref="F22"/>
    </sheetView>
  </sheetViews>
  <sheetFormatPr defaultRowHeight="14.4" x14ac:dyDescent="0.3"/>
  <cols>
    <col min="1" max="1" width="22.33203125" customWidth="1"/>
    <col min="2" max="2" width="5" style="1" customWidth="1"/>
    <col min="3" max="3" width="8.33203125" customWidth="1"/>
    <col min="4" max="4" width="18.109375" style="6" customWidth="1"/>
    <col min="5" max="5" width="15.33203125" style="4" customWidth="1"/>
    <col min="6" max="6" width="36.6640625" customWidth="1"/>
  </cols>
  <sheetData>
    <row r="1" spans="1:7" ht="30" customHeight="1" x14ac:dyDescent="0.3">
      <c r="A1" s="2" t="s">
        <v>429</v>
      </c>
      <c r="B1" s="3" t="s">
        <v>430</v>
      </c>
      <c r="C1" s="2" t="s">
        <v>0</v>
      </c>
      <c r="D1" s="2" t="s">
        <v>427</v>
      </c>
      <c r="E1" s="5" t="s">
        <v>431</v>
      </c>
      <c r="F1" s="2" t="s">
        <v>428</v>
      </c>
      <c r="G1" s="89"/>
    </row>
    <row r="2" spans="1:7" x14ac:dyDescent="0.3">
      <c r="A2" s="26" t="s">
        <v>238</v>
      </c>
      <c r="B2" s="32" t="s">
        <v>434</v>
      </c>
      <c r="C2" s="28">
        <v>8</v>
      </c>
      <c r="D2" s="29">
        <v>8015</v>
      </c>
      <c r="E2" s="30">
        <f>IF(D2,D2/(600*C2),"")</f>
        <v>1.6697916666666666</v>
      </c>
      <c r="F2" s="31" t="s">
        <v>695</v>
      </c>
    </row>
    <row r="3" spans="1:7" x14ac:dyDescent="0.3">
      <c r="A3" s="26" t="s">
        <v>153</v>
      </c>
      <c r="B3" s="32" t="s">
        <v>434</v>
      </c>
      <c r="C3" s="28">
        <v>8</v>
      </c>
      <c r="D3" s="29">
        <v>7919</v>
      </c>
      <c r="E3" s="30">
        <f>IF(D3,D3/(600*C3),"")</f>
        <v>1.6497916666666668</v>
      </c>
      <c r="F3" s="31" t="s">
        <v>613</v>
      </c>
    </row>
    <row r="4" spans="1:7" x14ac:dyDescent="0.3">
      <c r="A4" s="7" t="s">
        <v>81</v>
      </c>
      <c r="B4" s="39" t="s">
        <v>435</v>
      </c>
      <c r="C4" s="9">
        <v>8</v>
      </c>
      <c r="D4" s="10">
        <v>7680</v>
      </c>
      <c r="E4" s="11">
        <f>IF(D4,D4/(600*C4),"")</f>
        <v>1.6</v>
      </c>
      <c r="F4" s="12" t="s">
        <v>640</v>
      </c>
    </row>
    <row r="5" spans="1:7" x14ac:dyDescent="0.3">
      <c r="A5" s="26" t="s">
        <v>405</v>
      </c>
      <c r="B5" s="32" t="s">
        <v>434</v>
      </c>
      <c r="C5" s="28">
        <v>8</v>
      </c>
      <c r="D5" s="29">
        <v>7560</v>
      </c>
      <c r="E5" s="30">
        <f>IF(D5,D5/(600*C5),"")</f>
        <v>1.575</v>
      </c>
      <c r="F5" s="31" t="s">
        <v>637</v>
      </c>
    </row>
    <row r="6" spans="1:7" x14ac:dyDescent="0.3">
      <c r="A6" s="13" t="s">
        <v>397</v>
      </c>
      <c r="B6" s="25" t="s">
        <v>433</v>
      </c>
      <c r="C6" s="15">
        <v>8</v>
      </c>
      <c r="D6" s="16">
        <v>7560</v>
      </c>
      <c r="E6" s="17">
        <f>IF(D6,D6/(600*C6),"")</f>
        <v>1.575</v>
      </c>
      <c r="F6" s="18" t="s">
        <v>636</v>
      </c>
    </row>
    <row r="7" spans="1:7" x14ac:dyDescent="0.3">
      <c r="A7" s="13" t="s">
        <v>398</v>
      </c>
      <c r="B7" s="25" t="s">
        <v>433</v>
      </c>
      <c r="C7" s="15">
        <v>8</v>
      </c>
      <c r="D7" s="16">
        <v>7560</v>
      </c>
      <c r="E7" s="17">
        <f>IF(D7,D7/(600*C7),"")</f>
        <v>1.575</v>
      </c>
      <c r="F7" s="18" t="s">
        <v>634</v>
      </c>
    </row>
    <row r="8" spans="1:7" x14ac:dyDescent="0.3">
      <c r="A8" s="26" t="s">
        <v>239</v>
      </c>
      <c r="B8" s="32" t="s">
        <v>434</v>
      </c>
      <c r="C8" s="28">
        <v>8</v>
      </c>
      <c r="D8" s="29">
        <v>7560</v>
      </c>
      <c r="E8" s="30">
        <f>IF(D8,D8/(600*C8),"")</f>
        <v>1.575</v>
      </c>
      <c r="F8" s="31" t="s">
        <v>633</v>
      </c>
    </row>
    <row r="9" spans="1:7" x14ac:dyDescent="0.3">
      <c r="A9" s="13" t="s">
        <v>225</v>
      </c>
      <c r="B9" s="25" t="s">
        <v>433</v>
      </c>
      <c r="C9" s="15">
        <v>8</v>
      </c>
      <c r="D9" s="16">
        <v>7560</v>
      </c>
      <c r="E9" s="17">
        <f>IF(D9,D9/(600*C9),"")</f>
        <v>1.575</v>
      </c>
      <c r="F9" s="18" t="s">
        <v>613</v>
      </c>
    </row>
    <row r="10" spans="1:7" x14ac:dyDescent="0.3">
      <c r="A10" s="13" t="s">
        <v>137</v>
      </c>
      <c r="B10" s="25" t="s">
        <v>433</v>
      </c>
      <c r="C10" s="15">
        <v>8</v>
      </c>
      <c r="D10" s="16">
        <v>7439</v>
      </c>
      <c r="E10" s="17">
        <f>IF(D10,D10/(600*C10),"")</f>
        <v>1.5497916666666667</v>
      </c>
      <c r="F10" s="18" t="s">
        <v>613</v>
      </c>
    </row>
    <row r="11" spans="1:7" x14ac:dyDescent="0.3">
      <c r="A11" s="7" t="s">
        <v>178</v>
      </c>
      <c r="B11" s="39" t="s">
        <v>435</v>
      </c>
      <c r="C11" s="9">
        <v>8</v>
      </c>
      <c r="D11" s="10">
        <v>7439</v>
      </c>
      <c r="E11" s="11">
        <f>IF(D11,D11/(600*C11),"")</f>
        <v>1.5497916666666667</v>
      </c>
      <c r="F11" s="12" t="s">
        <v>629</v>
      </c>
    </row>
    <row r="12" spans="1:7" x14ac:dyDescent="0.3">
      <c r="A12" s="26" t="s">
        <v>404</v>
      </c>
      <c r="B12" s="32" t="s">
        <v>434</v>
      </c>
      <c r="C12" s="28">
        <v>8</v>
      </c>
      <c r="D12" s="29">
        <v>7439</v>
      </c>
      <c r="E12" s="30">
        <f>IF(D12,D12/(600*C12),"")</f>
        <v>1.5497916666666667</v>
      </c>
      <c r="F12" s="31" t="s">
        <v>628</v>
      </c>
    </row>
    <row r="13" spans="1:7" x14ac:dyDescent="0.3">
      <c r="A13" s="13" t="s">
        <v>396</v>
      </c>
      <c r="B13" s="25" t="s">
        <v>433</v>
      </c>
      <c r="C13" s="15">
        <v>8</v>
      </c>
      <c r="D13" s="16">
        <v>7200</v>
      </c>
      <c r="E13" s="17">
        <f>IF(D13,D13/(600*C13),"")</f>
        <v>1.5</v>
      </c>
      <c r="F13" s="18" t="s">
        <v>1337</v>
      </c>
    </row>
    <row r="14" spans="1:7" x14ac:dyDescent="0.3">
      <c r="A14" s="13" t="s">
        <v>35</v>
      </c>
      <c r="B14" s="25" t="s">
        <v>433</v>
      </c>
      <c r="C14" s="15">
        <v>8</v>
      </c>
      <c r="D14" s="16">
        <v>7200</v>
      </c>
      <c r="E14" s="17">
        <f>IF(D14,D14/(600*C14),"")</f>
        <v>1.5</v>
      </c>
      <c r="F14" s="18" t="s">
        <v>642</v>
      </c>
    </row>
    <row r="15" spans="1:7" x14ac:dyDescent="0.3">
      <c r="A15" s="26" t="s">
        <v>58</v>
      </c>
      <c r="B15" s="32" t="s">
        <v>434</v>
      </c>
      <c r="C15" s="28">
        <v>8</v>
      </c>
      <c r="D15" s="29">
        <v>7200</v>
      </c>
      <c r="E15" s="30">
        <f>IF(D15,D15/(600*C15),"")</f>
        <v>1.5</v>
      </c>
      <c r="F15" s="31" t="s">
        <v>641</v>
      </c>
    </row>
    <row r="16" spans="1:7" x14ac:dyDescent="0.3">
      <c r="A16" s="26" t="s">
        <v>59</v>
      </c>
      <c r="B16" s="32" t="s">
        <v>434</v>
      </c>
      <c r="C16" s="28">
        <v>8</v>
      </c>
      <c r="D16" s="29">
        <v>7200</v>
      </c>
      <c r="E16" s="30">
        <f>IF(D16,D16/(600*C16),"")</f>
        <v>1.5</v>
      </c>
      <c r="F16" s="31" t="s">
        <v>639</v>
      </c>
    </row>
    <row r="17" spans="1:6" x14ac:dyDescent="0.3">
      <c r="A17" s="26" t="s">
        <v>60</v>
      </c>
      <c r="B17" s="32" t="s">
        <v>434</v>
      </c>
      <c r="C17" s="28">
        <v>8</v>
      </c>
      <c r="D17" s="29">
        <v>7200</v>
      </c>
      <c r="E17" s="30">
        <f>IF(D17,D17/(600*C17),"")</f>
        <v>1.5</v>
      </c>
      <c r="F17" s="31" t="s">
        <v>638</v>
      </c>
    </row>
    <row r="18" spans="1:6" x14ac:dyDescent="0.3">
      <c r="A18" s="13" t="s">
        <v>422</v>
      </c>
      <c r="B18" s="25" t="s">
        <v>433</v>
      </c>
      <c r="C18" s="15">
        <v>8</v>
      </c>
      <c r="D18" s="16">
        <v>7200</v>
      </c>
      <c r="E18" s="17">
        <f>IF(D18,D18/(600*C18),"")</f>
        <v>1.5</v>
      </c>
      <c r="F18" s="18" t="s">
        <v>632</v>
      </c>
    </row>
    <row r="19" spans="1:6" x14ac:dyDescent="0.3">
      <c r="A19" s="13" t="s">
        <v>289</v>
      </c>
      <c r="B19" s="25" t="s">
        <v>433</v>
      </c>
      <c r="C19" s="15">
        <v>8</v>
      </c>
      <c r="D19" s="16">
        <v>7200</v>
      </c>
      <c r="E19" s="17">
        <f>IF(D19,D19/(600*C19),"")</f>
        <v>1.5</v>
      </c>
      <c r="F19" s="18" t="s">
        <v>630</v>
      </c>
    </row>
    <row r="20" spans="1:6" x14ac:dyDescent="0.3">
      <c r="A20" s="26" t="s">
        <v>299</v>
      </c>
      <c r="B20" s="32" t="s">
        <v>434</v>
      </c>
      <c r="C20" s="28">
        <v>8</v>
      </c>
      <c r="D20" s="29">
        <v>6939</v>
      </c>
      <c r="E20" s="30">
        <f>IF(D20,D20/(600*C20),"")</f>
        <v>1.4456249999999999</v>
      </c>
      <c r="F20" s="31" t="s">
        <v>631</v>
      </c>
    </row>
    <row r="21" spans="1:6" x14ac:dyDescent="0.3">
      <c r="A21" s="13" t="s">
        <v>30</v>
      </c>
      <c r="B21" s="25" t="s">
        <v>433</v>
      </c>
      <c r="C21" s="15">
        <v>7</v>
      </c>
      <c r="D21" s="16">
        <v>6720</v>
      </c>
      <c r="E21" s="17">
        <f>IF(D21,D21/(600*C21),"")</f>
        <v>1.6</v>
      </c>
      <c r="F21" s="18" t="s">
        <v>627</v>
      </c>
    </row>
    <row r="22" spans="1:6" x14ac:dyDescent="0.3">
      <c r="A22" s="13" t="s">
        <v>134</v>
      </c>
      <c r="B22" s="25" t="s">
        <v>433</v>
      </c>
      <c r="C22" s="15">
        <v>7</v>
      </c>
      <c r="D22" s="16">
        <v>6551</v>
      </c>
      <c r="E22" s="17">
        <f>IF(D22,D22/(600*C22),"")</f>
        <v>1.5597619047619047</v>
      </c>
      <c r="F22" s="18" t="s">
        <v>621</v>
      </c>
    </row>
    <row r="23" spans="1:6" x14ac:dyDescent="0.3">
      <c r="A23" s="7" t="s">
        <v>78</v>
      </c>
      <c r="B23" s="39" t="s">
        <v>435</v>
      </c>
      <c r="C23" s="9">
        <v>7</v>
      </c>
      <c r="D23" s="10">
        <v>6048</v>
      </c>
      <c r="E23" s="11">
        <f>IF(D23,D23/(600*C23),"")</f>
        <v>1.44</v>
      </c>
      <c r="F23" s="12" t="s">
        <v>626</v>
      </c>
    </row>
    <row r="24" spans="1:6" x14ac:dyDescent="0.3">
      <c r="A24" s="19" t="s">
        <v>390</v>
      </c>
      <c r="B24" s="41" t="s">
        <v>432</v>
      </c>
      <c r="C24" s="21">
        <v>7</v>
      </c>
      <c r="D24" s="22">
        <v>5879</v>
      </c>
      <c r="E24" s="23">
        <f>IF(D24,D24/(600*C24),"")</f>
        <v>1.3997619047619048</v>
      </c>
      <c r="F24" s="24" t="s">
        <v>623</v>
      </c>
    </row>
    <row r="25" spans="1:6" x14ac:dyDescent="0.3">
      <c r="A25" s="19" t="s">
        <v>280</v>
      </c>
      <c r="B25" s="41" t="s">
        <v>432</v>
      </c>
      <c r="C25" s="21">
        <v>7</v>
      </c>
      <c r="D25" s="22">
        <v>5879</v>
      </c>
      <c r="E25" s="23">
        <f>IF(D25,D25/(600*C25),"")</f>
        <v>1.3997619047619048</v>
      </c>
      <c r="F25" s="24" t="s">
        <v>618</v>
      </c>
    </row>
    <row r="26" spans="1:6" x14ac:dyDescent="0.3">
      <c r="A26" s="7" t="s">
        <v>365</v>
      </c>
      <c r="B26" s="39" t="s">
        <v>435</v>
      </c>
      <c r="C26" s="9">
        <v>7</v>
      </c>
      <c r="D26" s="10">
        <v>5795</v>
      </c>
      <c r="E26" s="11">
        <f>IF(D26,D26/(600*C26),"")</f>
        <v>1.3797619047619047</v>
      </c>
      <c r="F26" s="12" t="s">
        <v>619</v>
      </c>
    </row>
    <row r="27" spans="1:6" x14ac:dyDescent="0.3">
      <c r="A27" s="7" t="s">
        <v>77</v>
      </c>
      <c r="B27" s="39" t="s">
        <v>435</v>
      </c>
      <c r="C27" s="9">
        <v>7</v>
      </c>
      <c r="D27" s="10">
        <v>5670</v>
      </c>
      <c r="E27" s="11">
        <f>IF(D27,D27/(600*C27),"")</f>
        <v>1.35</v>
      </c>
      <c r="F27" s="12" t="s">
        <v>625</v>
      </c>
    </row>
    <row r="28" spans="1:6" x14ac:dyDescent="0.3">
      <c r="A28" s="26" t="s">
        <v>54</v>
      </c>
      <c r="B28" s="32" t="s">
        <v>434</v>
      </c>
      <c r="C28" s="28">
        <v>7</v>
      </c>
      <c r="D28" s="29">
        <v>5670</v>
      </c>
      <c r="E28" s="30">
        <f>IF(D28,D28/(600*C28),"")</f>
        <v>1.35</v>
      </c>
      <c r="F28" s="31" t="s">
        <v>624</v>
      </c>
    </row>
    <row r="29" spans="1:6" x14ac:dyDescent="0.3">
      <c r="A29" s="13" t="s">
        <v>223</v>
      </c>
      <c r="B29" s="25" t="s">
        <v>433</v>
      </c>
      <c r="C29" s="15">
        <v>7</v>
      </c>
      <c r="D29" s="16">
        <v>5459</v>
      </c>
      <c r="E29" s="17">
        <f>IF(D29,D29/(600*C29),"")</f>
        <v>1.2997619047619047</v>
      </c>
      <c r="F29" s="18" t="s">
        <v>622</v>
      </c>
    </row>
    <row r="30" spans="1:6" x14ac:dyDescent="0.3">
      <c r="A30" s="26" t="s">
        <v>352</v>
      </c>
      <c r="B30" s="32" t="s">
        <v>434</v>
      </c>
      <c r="C30" s="28">
        <v>7</v>
      </c>
      <c r="D30" s="29">
        <v>5459</v>
      </c>
      <c r="E30" s="30">
        <f>IF(D30,D30/(600*C30),"")</f>
        <v>1.2997619047619047</v>
      </c>
      <c r="F30" s="31" t="s">
        <v>613</v>
      </c>
    </row>
    <row r="31" spans="1:6" x14ac:dyDescent="0.3">
      <c r="A31" s="7" t="s">
        <v>173</v>
      </c>
      <c r="B31" s="39" t="s">
        <v>435</v>
      </c>
      <c r="C31" s="9">
        <v>7</v>
      </c>
      <c r="D31" s="10">
        <v>5459</v>
      </c>
      <c r="E31" s="11">
        <f>IF(D31,D31/(600*C31),"")</f>
        <v>1.2997619047619047</v>
      </c>
      <c r="F31" s="12" t="s">
        <v>620</v>
      </c>
    </row>
    <row r="32" spans="1:6" x14ac:dyDescent="0.3">
      <c r="A32" s="13" t="s">
        <v>129</v>
      </c>
      <c r="B32" s="25" t="s">
        <v>433</v>
      </c>
      <c r="C32" s="15">
        <v>6</v>
      </c>
      <c r="D32" s="16">
        <v>5328</v>
      </c>
      <c r="E32" s="17">
        <f>IF(D32,D32/(600*C32),"")</f>
        <v>1.48</v>
      </c>
      <c r="F32" s="18" t="s">
        <v>605</v>
      </c>
    </row>
    <row r="33" spans="1:6" x14ac:dyDescent="0.3">
      <c r="A33" s="7" t="s">
        <v>75</v>
      </c>
      <c r="B33" s="39" t="s">
        <v>435</v>
      </c>
      <c r="C33" s="9">
        <v>6</v>
      </c>
      <c r="D33" s="10">
        <v>5147</v>
      </c>
      <c r="E33" s="11">
        <f>IF(D33,D33/(600*C33),"")</f>
        <v>1.4297222222222221</v>
      </c>
      <c r="F33" s="12" t="s">
        <v>585</v>
      </c>
    </row>
    <row r="34" spans="1:6" x14ac:dyDescent="0.3">
      <c r="A34" s="26" t="s">
        <v>350</v>
      </c>
      <c r="B34" s="32" t="s">
        <v>434</v>
      </c>
      <c r="C34" s="28">
        <v>6</v>
      </c>
      <c r="D34" s="29">
        <v>4967</v>
      </c>
      <c r="E34" s="30">
        <f>IF(D34,D34/(600*C34),"")</f>
        <v>1.3797222222222223</v>
      </c>
      <c r="F34" s="31" t="s">
        <v>583</v>
      </c>
    </row>
    <row r="35" spans="1:6" x14ac:dyDescent="0.3">
      <c r="A35" s="33" t="s">
        <v>196</v>
      </c>
      <c r="B35" s="34" t="s">
        <v>88</v>
      </c>
      <c r="C35" s="35">
        <v>10</v>
      </c>
      <c r="D35" s="36">
        <v>4919</v>
      </c>
      <c r="E35" s="37">
        <f>IF(D35,D35/(600*C35),"")</f>
        <v>0.8198333333333333</v>
      </c>
      <c r="F35" s="38" t="s">
        <v>1287</v>
      </c>
    </row>
    <row r="36" spans="1:6" x14ac:dyDescent="0.3">
      <c r="A36" s="13" t="s">
        <v>43</v>
      </c>
      <c r="B36" s="14" t="s">
        <v>433</v>
      </c>
      <c r="C36" s="15">
        <v>10</v>
      </c>
      <c r="D36" s="16">
        <v>4919</v>
      </c>
      <c r="E36" s="17">
        <f>IF(D36,D36/(600*C36),"")</f>
        <v>0.8198333333333333</v>
      </c>
      <c r="F36" s="18" t="s">
        <v>747</v>
      </c>
    </row>
    <row r="37" spans="1:6" x14ac:dyDescent="0.3">
      <c r="A37" s="26" t="s">
        <v>234</v>
      </c>
      <c r="B37" s="32" t="s">
        <v>434</v>
      </c>
      <c r="C37" s="28">
        <v>5</v>
      </c>
      <c r="D37" s="29">
        <v>4860</v>
      </c>
      <c r="E37" s="30">
        <f>IF(D37,D37/(600*C37),"")</f>
        <v>1.62</v>
      </c>
      <c r="F37" s="31" t="s">
        <v>546</v>
      </c>
    </row>
    <row r="38" spans="1:6" x14ac:dyDescent="0.3">
      <c r="A38" s="19" t="s">
        <v>388</v>
      </c>
      <c r="B38" s="41" t="s">
        <v>432</v>
      </c>
      <c r="C38" s="21">
        <v>6</v>
      </c>
      <c r="D38" s="22">
        <v>4860</v>
      </c>
      <c r="E38" s="23">
        <f>IF(D38,D38/(600*C38),"")</f>
        <v>1.35</v>
      </c>
      <c r="F38" s="24" t="s">
        <v>611</v>
      </c>
    </row>
    <row r="39" spans="1:6" x14ac:dyDescent="0.3">
      <c r="A39" s="7" t="s">
        <v>169</v>
      </c>
      <c r="B39" s="39" t="s">
        <v>435</v>
      </c>
      <c r="C39" s="9">
        <v>6</v>
      </c>
      <c r="D39" s="10">
        <v>4860</v>
      </c>
      <c r="E39" s="11">
        <f>IF(D39,D39/(600*C39),"")</f>
        <v>1.35</v>
      </c>
      <c r="F39" s="12" t="s">
        <v>595</v>
      </c>
    </row>
    <row r="40" spans="1:6" x14ac:dyDescent="0.3">
      <c r="A40" s="33" t="s">
        <v>270</v>
      </c>
      <c r="B40" s="34" t="s">
        <v>88</v>
      </c>
      <c r="C40" s="35">
        <v>10</v>
      </c>
      <c r="D40" s="36">
        <v>4800</v>
      </c>
      <c r="E40" s="37">
        <f>IF(D40,D40/(600*C40),"")</f>
        <v>0.8</v>
      </c>
      <c r="F40" s="38" t="s">
        <v>1286</v>
      </c>
    </row>
    <row r="41" spans="1:6" x14ac:dyDescent="0.3">
      <c r="A41" s="13" t="s">
        <v>215</v>
      </c>
      <c r="B41" s="25" t="s">
        <v>433</v>
      </c>
      <c r="C41" s="15">
        <v>5</v>
      </c>
      <c r="D41" s="16">
        <v>4770</v>
      </c>
      <c r="E41" s="17">
        <f>IF(D41,D41/(600*C41),"")</f>
        <v>1.59</v>
      </c>
      <c r="F41" s="18" t="s">
        <v>562</v>
      </c>
    </row>
    <row r="42" spans="1:6" x14ac:dyDescent="0.3">
      <c r="A42" s="26" t="s">
        <v>67</v>
      </c>
      <c r="B42" s="27" t="s">
        <v>434</v>
      </c>
      <c r="C42" s="28">
        <v>10</v>
      </c>
      <c r="D42" s="29">
        <v>4727</v>
      </c>
      <c r="E42" s="30">
        <f>IF(D42,D42/(600*C42),"")</f>
        <v>0.78783333333333339</v>
      </c>
      <c r="F42" s="31" t="s">
        <v>746</v>
      </c>
    </row>
    <row r="43" spans="1:6" x14ac:dyDescent="0.3">
      <c r="A43" s="26" t="s">
        <v>47</v>
      </c>
      <c r="B43" s="32" t="s">
        <v>434</v>
      </c>
      <c r="C43" s="28">
        <v>5</v>
      </c>
      <c r="D43" s="29">
        <v>4725</v>
      </c>
      <c r="E43" s="30">
        <f>IF(D43,D43/(600*C43),"")</f>
        <v>1.575</v>
      </c>
      <c r="F43" s="31" t="s">
        <v>530</v>
      </c>
    </row>
    <row r="44" spans="1:6" x14ac:dyDescent="0.3">
      <c r="A44" s="26" t="s">
        <v>68</v>
      </c>
      <c r="B44" s="27" t="s">
        <v>434</v>
      </c>
      <c r="C44" s="28">
        <v>10</v>
      </c>
      <c r="D44" s="29">
        <v>4697</v>
      </c>
      <c r="E44" s="30">
        <f>IF(D44,D44/(600*C44),"")</f>
        <v>0.78283333333333338</v>
      </c>
      <c r="F44" s="31" t="s">
        <v>745</v>
      </c>
    </row>
    <row r="45" spans="1:6" x14ac:dyDescent="0.3">
      <c r="A45" s="33" t="s">
        <v>322</v>
      </c>
      <c r="B45" s="34" t="s">
        <v>88</v>
      </c>
      <c r="C45" s="35">
        <v>10</v>
      </c>
      <c r="D45" s="36">
        <v>4679</v>
      </c>
      <c r="E45" s="37">
        <f>IF(D45,D45/(600*C45),"")</f>
        <v>0.77983333333333338</v>
      </c>
      <c r="F45" s="38" t="s">
        <v>1288</v>
      </c>
    </row>
    <row r="46" spans="1:6" x14ac:dyDescent="0.3">
      <c r="A46" s="13" t="s">
        <v>44</v>
      </c>
      <c r="B46" s="14" t="s">
        <v>433</v>
      </c>
      <c r="C46" s="15">
        <v>10</v>
      </c>
      <c r="D46" s="16">
        <v>4679</v>
      </c>
      <c r="E46" s="17">
        <f>IF(D46,D46/(600*C46),"")</f>
        <v>0.77983333333333338</v>
      </c>
      <c r="F46" s="18" t="s">
        <v>751</v>
      </c>
    </row>
    <row r="47" spans="1:6" x14ac:dyDescent="0.3">
      <c r="A47" s="13" t="s">
        <v>217</v>
      </c>
      <c r="B47" s="25" t="s">
        <v>433</v>
      </c>
      <c r="C47" s="15">
        <v>5</v>
      </c>
      <c r="D47" s="16">
        <v>4649</v>
      </c>
      <c r="E47" s="17">
        <f>IF(D47,D47/(600*C47),"")</f>
        <v>1.5496666666666667</v>
      </c>
      <c r="F47" s="18" t="s">
        <v>558</v>
      </c>
    </row>
    <row r="48" spans="1:6" x14ac:dyDescent="0.3">
      <c r="A48" s="26" t="s">
        <v>408</v>
      </c>
      <c r="B48" s="27" t="s">
        <v>434</v>
      </c>
      <c r="C48" s="28">
        <v>10</v>
      </c>
      <c r="D48" s="29">
        <v>4643</v>
      </c>
      <c r="E48" s="30">
        <f>IF(D48,D48/(600*C48),"")</f>
        <v>0.77383333333333337</v>
      </c>
      <c r="F48" s="31" t="s">
        <v>726</v>
      </c>
    </row>
    <row r="49" spans="1:6" x14ac:dyDescent="0.3">
      <c r="A49" s="33" t="s">
        <v>383</v>
      </c>
      <c r="B49" s="34" t="s">
        <v>88</v>
      </c>
      <c r="C49" s="35">
        <v>10</v>
      </c>
      <c r="D49" s="36">
        <v>4619</v>
      </c>
      <c r="E49" s="37">
        <f>IF(D49,D49/(600*C49),"")</f>
        <v>0.76983333333333337</v>
      </c>
      <c r="F49" s="38" t="s">
        <v>613</v>
      </c>
    </row>
    <row r="50" spans="1:6" x14ac:dyDescent="0.3">
      <c r="A50" s="13" t="s">
        <v>338</v>
      </c>
      <c r="B50" s="25" t="s">
        <v>433</v>
      </c>
      <c r="C50" s="15">
        <v>5</v>
      </c>
      <c r="D50" s="16">
        <v>4589</v>
      </c>
      <c r="E50" s="17">
        <f>IF(D50,D50/(600*C50),"")</f>
        <v>1.5296666666666667</v>
      </c>
      <c r="F50" s="18" t="s">
        <v>543</v>
      </c>
    </row>
    <row r="51" spans="1:6" x14ac:dyDescent="0.3">
      <c r="A51" s="26" t="s">
        <v>160</v>
      </c>
      <c r="B51" s="27" t="s">
        <v>434</v>
      </c>
      <c r="C51" s="28">
        <v>10</v>
      </c>
      <c r="D51" s="29">
        <v>4583</v>
      </c>
      <c r="E51" s="30">
        <f>IF(D51,D51/(600*C51),"")</f>
        <v>0.76383333333333336</v>
      </c>
      <c r="F51" s="31" t="s">
        <v>738</v>
      </c>
    </row>
    <row r="52" spans="1:6" x14ac:dyDescent="0.3">
      <c r="A52" s="26" t="s">
        <v>159</v>
      </c>
      <c r="B52" s="27" t="s">
        <v>434</v>
      </c>
      <c r="C52" s="28">
        <v>10</v>
      </c>
      <c r="D52" s="29">
        <v>4583</v>
      </c>
      <c r="E52" s="30">
        <f>IF(D52,D52/(600*C52),"")</f>
        <v>0.76383333333333336</v>
      </c>
      <c r="F52" s="31" t="s">
        <v>613</v>
      </c>
    </row>
    <row r="53" spans="1:6" x14ac:dyDescent="0.3">
      <c r="A53" s="13" t="s">
        <v>124</v>
      </c>
      <c r="B53" s="25" t="s">
        <v>433</v>
      </c>
      <c r="C53" s="15">
        <v>5</v>
      </c>
      <c r="D53" s="16">
        <v>4559</v>
      </c>
      <c r="E53" s="17">
        <f>IF(D53,D53/(600*C53),"")</f>
        <v>1.5196666666666667</v>
      </c>
      <c r="F53" s="18" t="s">
        <v>548</v>
      </c>
    </row>
    <row r="54" spans="1:6" x14ac:dyDescent="0.3">
      <c r="A54" s="33" t="s">
        <v>98</v>
      </c>
      <c r="B54" s="34" t="s">
        <v>88</v>
      </c>
      <c r="C54" s="35">
        <v>10</v>
      </c>
      <c r="D54" s="36">
        <v>4559</v>
      </c>
      <c r="E54" s="37">
        <f>IF(D54,D54/(600*C54),"")</f>
        <v>0.75983333333333336</v>
      </c>
      <c r="F54" s="38" t="s">
        <v>613</v>
      </c>
    </row>
    <row r="55" spans="1:6" x14ac:dyDescent="0.3">
      <c r="A55" s="13" t="s">
        <v>130</v>
      </c>
      <c r="B55" s="25" t="s">
        <v>433</v>
      </c>
      <c r="C55" s="15">
        <v>6</v>
      </c>
      <c r="D55" s="16">
        <v>4535</v>
      </c>
      <c r="E55" s="17">
        <f>IF(D55,D55/(600*C55),"")</f>
        <v>1.2597222222222222</v>
      </c>
      <c r="F55" s="18" t="s">
        <v>599</v>
      </c>
    </row>
    <row r="56" spans="1:6" x14ac:dyDescent="0.3">
      <c r="A56" s="13" t="s">
        <v>24</v>
      </c>
      <c r="B56" s="25" t="s">
        <v>433</v>
      </c>
      <c r="C56" s="15">
        <v>5</v>
      </c>
      <c r="D56" s="16">
        <v>4500</v>
      </c>
      <c r="E56" s="17">
        <f>IF(D56,D56/(600*C56),"")</f>
        <v>1.5</v>
      </c>
      <c r="F56" s="18" t="s">
        <v>554</v>
      </c>
    </row>
    <row r="57" spans="1:6" x14ac:dyDescent="0.3">
      <c r="A57" s="13" t="s">
        <v>418</v>
      </c>
      <c r="B57" s="25" t="s">
        <v>433</v>
      </c>
      <c r="C57" s="15">
        <v>5</v>
      </c>
      <c r="D57" s="16">
        <v>4500</v>
      </c>
      <c r="E57" s="17">
        <f>IF(D57,D57/(600*C57),"")</f>
        <v>1.5</v>
      </c>
      <c r="F57" s="18" t="s">
        <v>540</v>
      </c>
    </row>
    <row r="58" spans="1:6" x14ac:dyDescent="0.3">
      <c r="A58" s="13" t="s">
        <v>26</v>
      </c>
      <c r="B58" s="25" t="s">
        <v>433</v>
      </c>
      <c r="C58" s="15">
        <v>6</v>
      </c>
      <c r="D58" s="16">
        <v>4500</v>
      </c>
      <c r="E58" s="17">
        <f>IF(D58,D58/(600*C58),"")</f>
        <v>1.25</v>
      </c>
      <c r="F58" s="18" t="s">
        <v>576</v>
      </c>
    </row>
    <row r="59" spans="1:6" x14ac:dyDescent="0.3">
      <c r="A59" s="13" t="s">
        <v>340</v>
      </c>
      <c r="B59" s="25" t="s">
        <v>433</v>
      </c>
      <c r="C59" s="15">
        <v>6</v>
      </c>
      <c r="D59" s="16">
        <v>4500</v>
      </c>
      <c r="E59" s="17">
        <f>IF(D59,D59/(600*C59),"")</f>
        <v>1.25</v>
      </c>
      <c r="F59" s="18" t="s">
        <v>579</v>
      </c>
    </row>
    <row r="60" spans="1:6" x14ac:dyDescent="0.3">
      <c r="A60" s="13" t="s">
        <v>143</v>
      </c>
      <c r="B60" s="14" t="s">
        <v>433</v>
      </c>
      <c r="C60" s="15">
        <v>10</v>
      </c>
      <c r="D60" s="16">
        <v>4500</v>
      </c>
      <c r="E60" s="17">
        <f>IF(D60,D60/(600*C60),"")</f>
        <v>0.75</v>
      </c>
      <c r="F60" s="18" t="s">
        <v>736</v>
      </c>
    </row>
    <row r="61" spans="1:6" x14ac:dyDescent="0.3">
      <c r="A61" s="13" t="s">
        <v>293</v>
      </c>
      <c r="B61" s="14" t="s">
        <v>433</v>
      </c>
      <c r="C61" s="15">
        <v>10</v>
      </c>
      <c r="D61" s="16">
        <v>4500</v>
      </c>
      <c r="E61" s="17">
        <f>IF(D61,D61/(600*C61),"")</f>
        <v>0.75</v>
      </c>
      <c r="F61" s="18" t="s">
        <v>613</v>
      </c>
    </row>
    <row r="62" spans="1:6" x14ac:dyDescent="0.3">
      <c r="A62" s="26" t="s">
        <v>302</v>
      </c>
      <c r="B62" s="27" t="s">
        <v>434</v>
      </c>
      <c r="C62" s="28">
        <v>10</v>
      </c>
      <c r="D62" s="29">
        <v>4500</v>
      </c>
      <c r="E62" s="30">
        <f>IF(D62,D62/(600*C62),"")</f>
        <v>0.75</v>
      </c>
      <c r="F62" s="31" t="s">
        <v>729</v>
      </c>
    </row>
    <row r="63" spans="1:6" x14ac:dyDescent="0.3">
      <c r="A63" s="26" t="s">
        <v>356</v>
      </c>
      <c r="B63" s="27" t="s">
        <v>434</v>
      </c>
      <c r="C63" s="28">
        <v>10</v>
      </c>
      <c r="D63" s="29">
        <v>4470</v>
      </c>
      <c r="E63" s="30">
        <f>IF(D63,D63/(600*C63),"")</f>
        <v>0.745</v>
      </c>
      <c r="F63" s="31" t="s">
        <v>732</v>
      </c>
    </row>
    <row r="64" spans="1:6" x14ac:dyDescent="0.3">
      <c r="A64" s="13" t="s">
        <v>38</v>
      </c>
      <c r="B64" s="14" t="s">
        <v>433</v>
      </c>
      <c r="C64" s="15">
        <v>9</v>
      </c>
      <c r="D64" s="16">
        <v>4427</v>
      </c>
      <c r="E64" s="17">
        <f>IF(D64,D64/(600*C64),"")</f>
        <v>0.81981481481481477</v>
      </c>
      <c r="F64" s="18" t="s">
        <v>725</v>
      </c>
    </row>
    <row r="65" spans="1:6" x14ac:dyDescent="0.3">
      <c r="A65" s="26" t="s">
        <v>61</v>
      </c>
      <c r="B65" s="27" t="s">
        <v>434</v>
      </c>
      <c r="C65" s="28">
        <v>8</v>
      </c>
      <c r="D65" s="29">
        <v>4425</v>
      </c>
      <c r="E65" s="30">
        <f>IF(D65,D65/(600*C65),"")</f>
        <v>0.921875</v>
      </c>
      <c r="F65" s="31" t="s">
        <v>707</v>
      </c>
    </row>
    <row r="66" spans="1:6" x14ac:dyDescent="0.3">
      <c r="A66" s="26" t="s">
        <v>46</v>
      </c>
      <c r="B66" s="32" t="s">
        <v>434</v>
      </c>
      <c r="C66" s="28">
        <v>5</v>
      </c>
      <c r="D66" s="29">
        <v>4420</v>
      </c>
      <c r="E66" s="30">
        <f>IF(D66,D66/(600*C66),"")</f>
        <v>1.4733333333333334</v>
      </c>
      <c r="F66" s="31" t="s">
        <v>564</v>
      </c>
    </row>
    <row r="67" spans="1:6" x14ac:dyDescent="0.3">
      <c r="A67" s="26" t="s">
        <v>45</v>
      </c>
      <c r="B67" s="32" t="s">
        <v>434</v>
      </c>
      <c r="C67" s="28">
        <v>5</v>
      </c>
      <c r="D67" s="29">
        <v>4420</v>
      </c>
      <c r="E67" s="30">
        <f>IF(D67,D67/(600*C67),"")</f>
        <v>1.4733333333333334</v>
      </c>
      <c r="F67" s="31" t="s">
        <v>535</v>
      </c>
    </row>
    <row r="68" spans="1:6" x14ac:dyDescent="0.3">
      <c r="A68" s="13" t="s">
        <v>290</v>
      </c>
      <c r="B68" s="14" t="s">
        <v>433</v>
      </c>
      <c r="C68" s="15">
        <v>9</v>
      </c>
      <c r="D68" s="16">
        <v>4411</v>
      </c>
      <c r="E68" s="17">
        <f>IF(D68,D68/(600*C68),"")</f>
        <v>0.81685185185185183</v>
      </c>
      <c r="F68" s="18" t="s">
        <v>713</v>
      </c>
    </row>
    <row r="69" spans="1:6" x14ac:dyDescent="0.3">
      <c r="A69" s="26" t="s">
        <v>242</v>
      </c>
      <c r="B69" s="27" t="s">
        <v>434</v>
      </c>
      <c r="C69" s="28">
        <v>10</v>
      </c>
      <c r="D69" s="29">
        <v>4410</v>
      </c>
      <c r="E69" s="30">
        <f>IF(D69,D69/(600*C69),"")</f>
        <v>0.73499999999999999</v>
      </c>
      <c r="F69" s="31" t="s">
        <v>742</v>
      </c>
    </row>
    <row r="70" spans="1:6" x14ac:dyDescent="0.3">
      <c r="A70" s="13" t="s">
        <v>233</v>
      </c>
      <c r="B70" s="14" t="s">
        <v>433</v>
      </c>
      <c r="C70" s="15">
        <v>10</v>
      </c>
      <c r="D70" s="16">
        <v>4404</v>
      </c>
      <c r="E70" s="17">
        <f>IF(D70,D70/(600*C70),"")</f>
        <v>0.73399999999999999</v>
      </c>
      <c r="F70" s="18" t="s">
        <v>737</v>
      </c>
    </row>
    <row r="71" spans="1:6" x14ac:dyDescent="0.3">
      <c r="A71" s="13" t="s">
        <v>27</v>
      </c>
      <c r="B71" s="25" t="s">
        <v>433</v>
      </c>
      <c r="C71" s="15">
        <v>6</v>
      </c>
      <c r="D71" s="16">
        <v>4392</v>
      </c>
      <c r="E71" s="17">
        <f>IF(D71,D71/(600*C71),"")</f>
        <v>1.22</v>
      </c>
      <c r="F71" s="18" t="s">
        <v>598</v>
      </c>
    </row>
    <row r="72" spans="1:6" x14ac:dyDescent="0.3">
      <c r="A72" s="13" t="s">
        <v>220</v>
      </c>
      <c r="B72" s="25" t="s">
        <v>433</v>
      </c>
      <c r="C72" s="15">
        <v>6</v>
      </c>
      <c r="D72" s="16">
        <v>4392</v>
      </c>
      <c r="E72" s="17">
        <f>IF(D72,D72/(600*C72),"")</f>
        <v>1.22</v>
      </c>
      <c r="F72" s="18" t="s">
        <v>603</v>
      </c>
    </row>
    <row r="73" spans="1:6" x14ac:dyDescent="0.3">
      <c r="A73" s="13" t="s">
        <v>41</v>
      </c>
      <c r="B73" s="25" t="s">
        <v>433</v>
      </c>
      <c r="C73" s="15">
        <v>10</v>
      </c>
      <c r="D73" s="16">
        <v>4380</v>
      </c>
      <c r="E73" s="17">
        <f>IF(D73,D73/(600*C73),"")</f>
        <v>0.73</v>
      </c>
      <c r="F73" s="18" t="s">
        <v>647</v>
      </c>
    </row>
    <row r="74" spans="1:6" x14ac:dyDescent="0.3">
      <c r="A74" s="13" t="s">
        <v>42</v>
      </c>
      <c r="B74" s="14" t="s">
        <v>433</v>
      </c>
      <c r="C74" s="15">
        <v>10</v>
      </c>
      <c r="D74" s="16">
        <v>4380</v>
      </c>
      <c r="E74" s="17">
        <f>IF(D74,D74/(600*C74),"")</f>
        <v>0.73</v>
      </c>
      <c r="F74" s="18" t="s">
        <v>750</v>
      </c>
    </row>
    <row r="75" spans="1:6" x14ac:dyDescent="0.3">
      <c r="A75" s="26" t="s">
        <v>158</v>
      </c>
      <c r="B75" s="32" t="s">
        <v>434</v>
      </c>
      <c r="C75" s="28">
        <v>10</v>
      </c>
      <c r="D75" s="29">
        <v>4380</v>
      </c>
      <c r="E75" s="30">
        <f>IF(D75,D75/(600*C75),"")</f>
        <v>0.73</v>
      </c>
      <c r="F75" s="31" t="s">
        <v>645</v>
      </c>
    </row>
    <row r="76" spans="1:6" x14ac:dyDescent="0.3">
      <c r="A76" s="26" t="s">
        <v>243</v>
      </c>
      <c r="B76" s="27" t="s">
        <v>434</v>
      </c>
      <c r="C76" s="28">
        <v>10</v>
      </c>
      <c r="D76" s="29">
        <v>4380</v>
      </c>
      <c r="E76" s="30">
        <f>IF(D76,D76/(600*C76),"")</f>
        <v>0.73</v>
      </c>
      <c r="F76" s="31" t="s">
        <v>743</v>
      </c>
    </row>
    <row r="77" spans="1:6" x14ac:dyDescent="0.3">
      <c r="A77" s="13" t="s">
        <v>425</v>
      </c>
      <c r="B77" s="14" t="s">
        <v>433</v>
      </c>
      <c r="C77" s="15">
        <v>10</v>
      </c>
      <c r="D77" s="16">
        <v>4380</v>
      </c>
      <c r="E77" s="17">
        <f>IF(D77,D77/(600*C77),"")</f>
        <v>0.73</v>
      </c>
      <c r="F77" s="18" t="s">
        <v>739</v>
      </c>
    </row>
    <row r="78" spans="1:6" x14ac:dyDescent="0.3">
      <c r="A78" s="13" t="s">
        <v>231</v>
      </c>
      <c r="B78" s="25" t="s">
        <v>433</v>
      </c>
      <c r="C78" s="15">
        <v>10</v>
      </c>
      <c r="D78" s="16">
        <v>4380</v>
      </c>
      <c r="E78" s="17">
        <f>IF(D78,D78/(600*C78),"")</f>
        <v>0.73</v>
      </c>
      <c r="F78" s="18" t="s">
        <v>644</v>
      </c>
    </row>
    <row r="79" spans="1:6" x14ac:dyDescent="0.3">
      <c r="A79" s="13" t="s">
        <v>347</v>
      </c>
      <c r="B79" s="14" t="s">
        <v>433</v>
      </c>
      <c r="C79" s="15">
        <v>10</v>
      </c>
      <c r="D79" s="16">
        <v>4380</v>
      </c>
      <c r="E79" s="17">
        <f>IF(D79,D79/(600*C79),"")</f>
        <v>0.73</v>
      </c>
      <c r="F79" s="18" t="s">
        <v>734</v>
      </c>
    </row>
    <row r="80" spans="1:6" x14ac:dyDescent="0.3">
      <c r="A80" s="13" t="s">
        <v>144</v>
      </c>
      <c r="B80" s="14" t="s">
        <v>433</v>
      </c>
      <c r="C80" s="15">
        <v>10</v>
      </c>
      <c r="D80" s="16">
        <v>4380</v>
      </c>
      <c r="E80" s="17">
        <f>IF(D80,D80/(600*C80),"")</f>
        <v>0.73</v>
      </c>
      <c r="F80" s="18" t="s">
        <v>731</v>
      </c>
    </row>
    <row r="81" spans="1:6" x14ac:dyDescent="0.3">
      <c r="A81" s="13" t="s">
        <v>294</v>
      </c>
      <c r="B81" s="14" t="s">
        <v>433</v>
      </c>
      <c r="C81" s="15">
        <v>10</v>
      </c>
      <c r="D81" s="16">
        <v>4380</v>
      </c>
      <c r="E81" s="17">
        <f>IF(D81,D81/(600*C81),"")</f>
        <v>0.73</v>
      </c>
      <c r="F81" s="18" t="s">
        <v>728</v>
      </c>
    </row>
    <row r="82" spans="1:6" x14ac:dyDescent="0.3">
      <c r="A82" s="13" t="s">
        <v>402</v>
      </c>
      <c r="B82" s="14" t="s">
        <v>433</v>
      </c>
      <c r="C82" s="15">
        <v>10</v>
      </c>
      <c r="D82" s="16">
        <v>4380</v>
      </c>
      <c r="E82" s="17">
        <f>IF(D82,D82/(600*C82),"")</f>
        <v>0.73</v>
      </c>
      <c r="F82" s="18" t="s">
        <v>727</v>
      </c>
    </row>
    <row r="83" spans="1:6" x14ac:dyDescent="0.3">
      <c r="A83" s="31" t="s">
        <v>1305</v>
      </c>
      <c r="B83" s="143" t="s">
        <v>434</v>
      </c>
      <c r="C83" s="28">
        <v>10</v>
      </c>
      <c r="D83" s="29">
        <v>4380</v>
      </c>
      <c r="E83" s="30">
        <f>IF(D83,D83/(600*C83),"")</f>
        <v>0.73</v>
      </c>
      <c r="F83" s="31" t="s">
        <v>1306</v>
      </c>
    </row>
    <row r="84" spans="1:6" x14ac:dyDescent="0.3">
      <c r="A84" s="26" t="s">
        <v>426</v>
      </c>
      <c r="B84" s="32" t="s">
        <v>434</v>
      </c>
      <c r="C84" s="28">
        <v>6</v>
      </c>
      <c r="D84" s="29">
        <v>4320</v>
      </c>
      <c r="E84" s="30">
        <f>IF(D84,D84/(600*C84),"")</f>
        <v>1.2</v>
      </c>
      <c r="F84" s="31" t="s">
        <v>590</v>
      </c>
    </row>
    <row r="85" spans="1:6" x14ac:dyDescent="0.3">
      <c r="A85" s="13" t="s">
        <v>140</v>
      </c>
      <c r="B85" s="25" t="s">
        <v>433</v>
      </c>
      <c r="C85" s="15">
        <v>9</v>
      </c>
      <c r="D85" s="16">
        <v>4320</v>
      </c>
      <c r="E85" s="17">
        <f>IF(D85,D85/(600*C85),"")</f>
        <v>0.8</v>
      </c>
      <c r="F85" s="18" t="s">
        <v>643</v>
      </c>
    </row>
    <row r="86" spans="1:6" x14ac:dyDescent="0.3">
      <c r="A86" s="26" t="s">
        <v>154</v>
      </c>
      <c r="B86" s="27" t="s">
        <v>434</v>
      </c>
      <c r="C86" s="28">
        <v>8</v>
      </c>
      <c r="D86" s="29">
        <v>4281</v>
      </c>
      <c r="E86" s="30">
        <f>IF(D86,D86/(600*C86),"")</f>
        <v>0.89187499999999997</v>
      </c>
      <c r="F86" s="31" t="s">
        <v>703</v>
      </c>
    </row>
    <row r="87" spans="1:6" x14ac:dyDescent="0.3">
      <c r="A87" s="26" t="s">
        <v>157</v>
      </c>
      <c r="B87" s="27" t="s">
        <v>434</v>
      </c>
      <c r="C87" s="28">
        <v>9</v>
      </c>
      <c r="D87" s="29">
        <v>4255</v>
      </c>
      <c r="E87" s="30">
        <f>IF(D87,D87/(600*C87),"")</f>
        <v>0.78796296296296298</v>
      </c>
      <c r="F87" s="31" t="s">
        <v>613</v>
      </c>
    </row>
    <row r="88" spans="1:6" x14ac:dyDescent="0.3">
      <c r="A88" s="33" t="s">
        <v>192</v>
      </c>
      <c r="B88" s="34" t="s">
        <v>88</v>
      </c>
      <c r="C88" s="35">
        <v>6</v>
      </c>
      <c r="D88" s="36">
        <v>4211</v>
      </c>
      <c r="E88" s="37">
        <f>IF(D88,D88/(600*C88),"")</f>
        <v>1.1697222222222223</v>
      </c>
      <c r="F88" s="38" t="s">
        <v>1269</v>
      </c>
    </row>
    <row r="89" spans="1:6" x14ac:dyDescent="0.3">
      <c r="A89" s="13" t="s">
        <v>142</v>
      </c>
      <c r="B89" s="14" t="s">
        <v>433</v>
      </c>
      <c r="C89" s="15">
        <v>9</v>
      </c>
      <c r="D89" s="16">
        <v>4206</v>
      </c>
      <c r="E89" s="17">
        <f>IF(D89,D89/(600*C89),"")</f>
        <v>0.77888888888888885</v>
      </c>
      <c r="F89" s="18" t="s">
        <v>711</v>
      </c>
    </row>
    <row r="90" spans="1:6" x14ac:dyDescent="0.3">
      <c r="A90" s="13" t="s">
        <v>125</v>
      </c>
      <c r="B90" s="25" t="s">
        <v>433</v>
      </c>
      <c r="C90" s="15">
        <v>5</v>
      </c>
      <c r="D90" s="16">
        <v>4199</v>
      </c>
      <c r="E90" s="17">
        <f>IF(D90,D90/(600*C90),"")</f>
        <v>1.3996666666666666</v>
      </c>
      <c r="F90" s="18" t="s">
        <v>561</v>
      </c>
    </row>
    <row r="91" spans="1:6" x14ac:dyDescent="0.3">
      <c r="A91" s="26" t="s">
        <v>348</v>
      </c>
      <c r="B91" s="32" t="s">
        <v>434</v>
      </c>
      <c r="C91" s="28">
        <v>5</v>
      </c>
      <c r="D91" s="29">
        <v>4199</v>
      </c>
      <c r="E91" s="30">
        <f>IF(D91,D91/(600*C91),"")</f>
        <v>1.3996666666666666</v>
      </c>
      <c r="F91" s="31" t="s">
        <v>553</v>
      </c>
    </row>
    <row r="92" spans="1:6" x14ac:dyDescent="0.3">
      <c r="A92" s="26" t="s">
        <v>66</v>
      </c>
      <c r="B92" s="32" t="s">
        <v>434</v>
      </c>
      <c r="C92" s="28">
        <v>10</v>
      </c>
      <c r="D92" s="29">
        <v>4199</v>
      </c>
      <c r="E92" s="30">
        <f>IF(D92,D92/(600*C92),"")</f>
        <v>0.69983333333333331</v>
      </c>
      <c r="F92" s="31" t="s">
        <v>646</v>
      </c>
    </row>
    <row r="93" spans="1:6" x14ac:dyDescent="0.3">
      <c r="A93" s="26" t="s">
        <v>63</v>
      </c>
      <c r="B93" s="27" t="s">
        <v>434</v>
      </c>
      <c r="C93" s="28">
        <v>9</v>
      </c>
      <c r="D93" s="29">
        <v>4195</v>
      </c>
      <c r="E93" s="30">
        <f>IF(D93,D93/(600*C93),"")</f>
        <v>0.7768518518518519</v>
      </c>
      <c r="F93" s="31" t="s">
        <v>721</v>
      </c>
    </row>
    <row r="94" spans="1:6" x14ac:dyDescent="0.3">
      <c r="A94" s="26" t="s">
        <v>155</v>
      </c>
      <c r="B94" s="27" t="s">
        <v>434</v>
      </c>
      <c r="C94" s="28">
        <v>8</v>
      </c>
      <c r="D94" s="29">
        <v>4099</v>
      </c>
      <c r="E94" s="30">
        <f>IF(D94,D94/(600*C94),"")</f>
        <v>0.85395833333333337</v>
      </c>
      <c r="F94" s="31" t="s">
        <v>702</v>
      </c>
    </row>
    <row r="95" spans="1:6" x14ac:dyDescent="0.3">
      <c r="A95" s="26" t="s">
        <v>64</v>
      </c>
      <c r="B95" s="27" t="s">
        <v>434</v>
      </c>
      <c r="C95" s="28">
        <v>9</v>
      </c>
      <c r="D95" s="29">
        <v>4082</v>
      </c>
      <c r="E95" s="30">
        <f>IF(D95,D95/(600*C95),"")</f>
        <v>0.75592592592592589</v>
      </c>
      <c r="F95" s="31" t="s">
        <v>613</v>
      </c>
    </row>
    <row r="96" spans="1:6" x14ac:dyDescent="0.3">
      <c r="A96" s="26" t="s">
        <v>156</v>
      </c>
      <c r="B96" s="27" t="s">
        <v>434</v>
      </c>
      <c r="C96" s="28">
        <v>9</v>
      </c>
      <c r="D96" s="29">
        <v>4066</v>
      </c>
      <c r="E96" s="30">
        <f>IF(D96,D96/(600*C96),"")</f>
        <v>0.75296296296296295</v>
      </c>
      <c r="F96" s="31" t="s">
        <v>613</v>
      </c>
    </row>
    <row r="97" spans="1:6" x14ac:dyDescent="0.3">
      <c r="A97" s="26" t="s">
        <v>355</v>
      </c>
      <c r="B97" s="27" t="s">
        <v>434</v>
      </c>
      <c r="C97" s="28">
        <v>9</v>
      </c>
      <c r="D97" s="29">
        <v>4060</v>
      </c>
      <c r="E97" s="30">
        <f>IF(D97,D97/(600*C97),"")</f>
        <v>0.75185185185185188</v>
      </c>
      <c r="F97" s="31" t="s">
        <v>613</v>
      </c>
    </row>
    <row r="98" spans="1:6" x14ac:dyDescent="0.3">
      <c r="A98" s="13" t="s">
        <v>229</v>
      </c>
      <c r="B98" s="14" t="s">
        <v>433</v>
      </c>
      <c r="C98" s="15">
        <v>9</v>
      </c>
      <c r="D98" s="16">
        <v>4055</v>
      </c>
      <c r="E98" s="17">
        <f>IF(D98,D98/(600*C98),"")</f>
        <v>0.75092592592592589</v>
      </c>
      <c r="F98" s="18" t="s">
        <v>714</v>
      </c>
    </row>
    <row r="99" spans="1:6" x14ac:dyDescent="0.3">
      <c r="A99" s="33" t="s">
        <v>316</v>
      </c>
      <c r="B99" s="40" t="s">
        <v>88</v>
      </c>
      <c r="C99" s="35">
        <v>5</v>
      </c>
      <c r="D99" s="36">
        <v>4050</v>
      </c>
      <c r="E99" s="37">
        <f>IF(D99,D99/(600*C99),"")</f>
        <v>1.35</v>
      </c>
      <c r="F99" s="38" t="s">
        <v>1266</v>
      </c>
    </row>
    <row r="100" spans="1:6" x14ac:dyDescent="0.3">
      <c r="A100" s="13" t="s">
        <v>39</v>
      </c>
      <c r="B100" s="14" t="s">
        <v>433</v>
      </c>
      <c r="C100" s="15">
        <v>9</v>
      </c>
      <c r="D100" s="16">
        <v>4050</v>
      </c>
      <c r="E100" s="17">
        <f>IF(D100,D100/(600*C100),"")</f>
        <v>0.75</v>
      </c>
      <c r="F100" s="18" t="s">
        <v>722</v>
      </c>
    </row>
    <row r="101" spans="1:6" x14ac:dyDescent="0.3">
      <c r="A101" s="13" t="s">
        <v>424</v>
      </c>
      <c r="B101" s="14" t="s">
        <v>433</v>
      </c>
      <c r="C101" s="15">
        <v>9</v>
      </c>
      <c r="D101" s="16">
        <v>4050</v>
      </c>
      <c r="E101" s="17">
        <f>IF(D101,D101/(600*C101),"")</f>
        <v>0.75</v>
      </c>
      <c r="F101" s="18" t="s">
        <v>718</v>
      </c>
    </row>
    <row r="102" spans="1:6" x14ac:dyDescent="0.3">
      <c r="A102" s="13" t="s">
        <v>141</v>
      </c>
      <c r="B102" s="14" t="s">
        <v>433</v>
      </c>
      <c r="C102" s="15">
        <v>9</v>
      </c>
      <c r="D102" s="16">
        <v>4050</v>
      </c>
      <c r="E102" s="17">
        <f>IF(D102,D102/(600*C102),"")</f>
        <v>0.75</v>
      </c>
      <c r="F102" s="18" t="s">
        <v>712</v>
      </c>
    </row>
    <row r="103" spans="1:6" x14ac:dyDescent="0.3">
      <c r="A103" s="33" t="s">
        <v>382</v>
      </c>
      <c r="B103" s="34" t="s">
        <v>88</v>
      </c>
      <c r="C103" s="35">
        <v>9</v>
      </c>
      <c r="D103" s="36">
        <v>4050</v>
      </c>
      <c r="E103" s="37">
        <f>IF(D103,D103/(600*C103),"")</f>
        <v>0.75</v>
      </c>
      <c r="F103" s="38" t="s">
        <v>613</v>
      </c>
    </row>
    <row r="104" spans="1:6" x14ac:dyDescent="0.3">
      <c r="A104" s="13" t="s">
        <v>291</v>
      </c>
      <c r="B104" s="14" t="s">
        <v>433</v>
      </c>
      <c r="C104" s="15">
        <v>9</v>
      </c>
      <c r="D104" s="16">
        <v>4050</v>
      </c>
      <c r="E104" s="17">
        <f>IF(D104,D104/(600*C104),"")</f>
        <v>0.75</v>
      </c>
      <c r="F104" s="18" t="s">
        <v>710</v>
      </c>
    </row>
    <row r="105" spans="1:6" x14ac:dyDescent="0.3">
      <c r="A105" s="33" t="s">
        <v>318</v>
      </c>
      <c r="B105" s="34" t="s">
        <v>88</v>
      </c>
      <c r="C105" s="35">
        <v>6</v>
      </c>
      <c r="D105" s="36">
        <v>4039</v>
      </c>
      <c r="E105" s="37">
        <f>IF(D105,D105/(600*C105),"")</f>
        <v>1.1219444444444444</v>
      </c>
      <c r="F105" s="38" t="s">
        <v>1271</v>
      </c>
    </row>
    <row r="106" spans="1:6" x14ac:dyDescent="0.3">
      <c r="A106" s="26" t="s">
        <v>240</v>
      </c>
      <c r="B106" s="27" t="s">
        <v>434</v>
      </c>
      <c r="C106" s="28">
        <v>8</v>
      </c>
      <c r="D106" s="29">
        <v>3974</v>
      </c>
      <c r="E106" s="30">
        <f>IF(D106,D106/(600*C106),"")</f>
        <v>0.82791666666666663</v>
      </c>
      <c r="F106" s="31" t="s">
        <v>613</v>
      </c>
    </row>
    <row r="107" spans="1:6" x14ac:dyDescent="0.3">
      <c r="A107" s="26" t="s">
        <v>241</v>
      </c>
      <c r="B107" s="27" t="s">
        <v>434</v>
      </c>
      <c r="C107" s="28">
        <v>9</v>
      </c>
      <c r="D107" s="29">
        <v>3969</v>
      </c>
      <c r="E107" s="30">
        <f>IF(D107,D107/(600*C107),"")</f>
        <v>0.73499999999999999</v>
      </c>
      <c r="F107" s="31" t="s">
        <v>613</v>
      </c>
    </row>
    <row r="108" spans="1:6" x14ac:dyDescent="0.3">
      <c r="A108" s="33" t="s">
        <v>94</v>
      </c>
      <c r="B108" s="34" t="s">
        <v>88</v>
      </c>
      <c r="C108" s="35">
        <v>7</v>
      </c>
      <c r="D108" s="36">
        <v>3968</v>
      </c>
      <c r="E108" s="37">
        <f>IF(D108,D108/(600*C108),"")</f>
        <v>0.9447619047619048</v>
      </c>
      <c r="F108" s="38" t="s">
        <v>1272</v>
      </c>
    </row>
    <row r="109" spans="1:6" x14ac:dyDescent="0.3">
      <c r="A109" s="13" t="s">
        <v>345</v>
      </c>
      <c r="B109" s="14" t="s">
        <v>433</v>
      </c>
      <c r="C109" s="15">
        <v>8</v>
      </c>
      <c r="D109" s="16">
        <v>3959</v>
      </c>
      <c r="E109" s="17">
        <f>IF(D109,D109/(600*C109),"")</f>
        <v>0.8247916666666667</v>
      </c>
      <c r="F109" s="18" t="s">
        <v>691</v>
      </c>
    </row>
    <row r="110" spans="1:6" x14ac:dyDescent="0.3">
      <c r="A110" s="26" t="s">
        <v>354</v>
      </c>
      <c r="B110" s="27" t="s">
        <v>434</v>
      </c>
      <c r="C110" s="28">
        <v>8</v>
      </c>
      <c r="D110" s="29">
        <v>3959</v>
      </c>
      <c r="E110" s="30">
        <f>IF(D110,D110/(600*C110),"")</f>
        <v>0.8247916666666667</v>
      </c>
      <c r="F110" s="31" t="s">
        <v>690</v>
      </c>
    </row>
    <row r="111" spans="1:6" x14ac:dyDescent="0.3">
      <c r="A111" s="7" t="s">
        <v>185</v>
      </c>
      <c r="B111" s="8" t="s">
        <v>435</v>
      </c>
      <c r="C111" s="9">
        <v>10</v>
      </c>
      <c r="D111" s="10">
        <v>3953</v>
      </c>
      <c r="E111" s="11">
        <f>IF(D111,D111/(600*C111),"")</f>
        <v>0.65883333333333338</v>
      </c>
      <c r="F111" s="12" t="s">
        <v>735</v>
      </c>
    </row>
    <row r="112" spans="1:6" x14ac:dyDescent="0.3">
      <c r="A112" s="13" t="s">
        <v>346</v>
      </c>
      <c r="B112" s="14" t="s">
        <v>433</v>
      </c>
      <c r="C112" s="15">
        <v>9</v>
      </c>
      <c r="D112" s="16">
        <v>3942</v>
      </c>
      <c r="E112" s="17">
        <f>IF(D112,D112/(600*C112),"")</f>
        <v>0.73</v>
      </c>
      <c r="F112" s="18" t="s">
        <v>613</v>
      </c>
    </row>
    <row r="113" spans="1:6" x14ac:dyDescent="0.3">
      <c r="A113" s="33" t="s">
        <v>95</v>
      </c>
      <c r="B113" s="34" t="s">
        <v>88</v>
      </c>
      <c r="C113" s="35">
        <v>7</v>
      </c>
      <c r="D113" s="36">
        <v>3927</v>
      </c>
      <c r="E113" s="37">
        <f>IF(D113,D113/(600*C113),"")</f>
        <v>0.93500000000000005</v>
      </c>
      <c r="F113" s="38" t="s">
        <v>1273</v>
      </c>
    </row>
    <row r="114" spans="1:6" x14ac:dyDescent="0.3">
      <c r="A114" s="26" t="s">
        <v>56</v>
      </c>
      <c r="B114" s="27" t="s">
        <v>434</v>
      </c>
      <c r="C114" s="28">
        <v>7</v>
      </c>
      <c r="D114" s="29">
        <v>3927</v>
      </c>
      <c r="E114" s="30">
        <f>IF(D114,D114/(600*C114),"")</f>
        <v>0.93500000000000005</v>
      </c>
      <c r="F114" s="31" t="s">
        <v>681</v>
      </c>
    </row>
    <row r="115" spans="1:6" x14ac:dyDescent="0.3">
      <c r="A115" s="7" t="s">
        <v>73</v>
      </c>
      <c r="B115" s="39" t="s">
        <v>435</v>
      </c>
      <c r="C115" s="9">
        <v>5</v>
      </c>
      <c r="D115" s="10">
        <v>3899</v>
      </c>
      <c r="E115" s="11">
        <f>IF(D115,D115/(600*C115),"")</f>
        <v>1.2996666666666667</v>
      </c>
      <c r="F115" s="12" t="s">
        <v>539</v>
      </c>
    </row>
    <row r="116" spans="1:6" x14ac:dyDescent="0.3">
      <c r="A116" s="13" t="s">
        <v>33</v>
      </c>
      <c r="B116" s="14" t="s">
        <v>433</v>
      </c>
      <c r="C116" s="15">
        <v>7</v>
      </c>
      <c r="D116" s="16">
        <v>3897</v>
      </c>
      <c r="E116" s="17">
        <f>IF(D116,D116/(600*C116),"")</f>
        <v>0.92785714285714282</v>
      </c>
      <c r="F116" s="18" t="s">
        <v>682</v>
      </c>
    </row>
    <row r="117" spans="1:6" x14ac:dyDescent="0.3">
      <c r="A117" s="7" t="s">
        <v>259</v>
      </c>
      <c r="B117" s="8" t="s">
        <v>435</v>
      </c>
      <c r="C117" s="9">
        <v>9</v>
      </c>
      <c r="D117" s="10">
        <v>3893</v>
      </c>
      <c r="E117" s="11">
        <f>IF(D117,D117/(600*C117),"")</f>
        <v>0.72092592592592597</v>
      </c>
      <c r="F117" s="12" t="s">
        <v>715</v>
      </c>
    </row>
    <row r="118" spans="1:6" x14ac:dyDescent="0.3">
      <c r="A118" s="7" t="s">
        <v>371</v>
      </c>
      <c r="B118" s="8" t="s">
        <v>435</v>
      </c>
      <c r="C118" s="9">
        <v>9</v>
      </c>
      <c r="D118" s="10">
        <v>3860</v>
      </c>
      <c r="E118" s="11">
        <f>IF(D118,D118/(600*C118),"")</f>
        <v>0.71481481481481479</v>
      </c>
      <c r="F118" s="12" t="s">
        <v>717</v>
      </c>
    </row>
    <row r="119" spans="1:6" x14ac:dyDescent="0.3">
      <c r="A119" s="13" t="s">
        <v>36</v>
      </c>
      <c r="B119" s="14" t="s">
        <v>433</v>
      </c>
      <c r="C119" s="15">
        <v>8</v>
      </c>
      <c r="D119" s="16">
        <v>3849</v>
      </c>
      <c r="E119" s="17">
        <f>IF(D119,D119/(600*C119),"")</f>
        <v>0.801875</v>
      </c>
      <c r="F119" s="18" t="s">
        <v>709</v>
      </c>
    </row>
    <row r="120" spans="1:6" x14ac:dyDescent="0.3">
      <c r="A120" s="31" t="s">
        <v>1301</v>
      </c>
      <c r="B120" s="143" t="s">
        <v>434</v>
      </c>
      <c r="C120" s="28">
        <v>8</v>
      </c>
      <c r="D120" s="29">
        <v>3840</v>
      </c>
      <c r="E120" s="30">
        <f>IF(D120,D120/(600*C120),"")</f>
        <v>0.8</v>
      </c>
      <c r="F120" s="31" t="s">
        <v>1302</v>
      </c>
    </row>
    <row r="121" spans="1:6" x14ac:dyDescent="0.3">
      <c r="A121" s="13" t="s">
        <v>400</v>
      </c>
      <c r="B121" s="14" t="s">
        <v>433</v>
      </c>
      <c r="C121" s="15">
        <v>9</v>
      </c>
      <c r="D121" s="16">
        <v>3833</v>
      </c>
      <c r="E121" s="17">
        <f>IF(D121,D121/(600*C121),"")</f>
        <v>0.70981481481481479</v>
      </c>
      <c r="F121" s="18" t="s">
        <v>720</v>
      </c>
    </row>
    <row r="122" spans="1:6" x14ac:dyDescent="0.3">
      <c r="A122" s="31" t="s">
        <v>1303</v>
      </c>
      <c r="B122" s="143" t="s">
        <v>434</v>
      </c>
      <c r="C122" s="28">
        <v>9</v>
      </c>
      <c r="D122" s="29">
        <v>3833</v>
      </c>
      <c r="E122" s="30">
        <f>IF(D122,D122/(600*C122),"")</f>
        <v>0.70981481481481479</v>
      </c>
      <c r="F122" s="31" t="s">
        <v>1304</v>
      </c>
    </row>
    <row r="123" spans="1:6" x14ac:dyDescent="0.3">
      <c r="A123" s="7" t="s">
        <v>83</v>
      </c>
      <c r="B123" s="8" t="s">
        <v>435</v>
      </c>
      <c r="C123" s="9">
        <v>8</v>
      </c>
      <c r="D123" s="10">
        <v>3830</v>
      </c>
      <c r="E123" s="11">
        <f>IF(D123,D123/(600*C123),"")</f>
        <v>0.79791666666666672</v>
      </c>
      <c r="F123" s="12" t="s">
        <v>613</v>
      </c>
    </row>
    <row r="124" spans="1:6" x14ac:dyDescent="0.3">
      <c r="A124" s="26" t="s">
        <v>62</v>
      </c>
      <c r="B124" s="27" t="s">
        <v>434</v>
      </c>
      <c r="C124" s="28">
        <v>8</v>
      </c>
      <c r="D124" s="29">
        <v>3825</v>
      </c>
      <c r="E124" s="30">
        <f>IF(D124,D124/(600*C124),"")</f>
        <v>0.796875</v>
      </c>
      <c r="F124" s="31" t="s">
        <v>705</v>
      </c>
    </row>
    <row r="125" spans="1:6" x14ac:dyDescent="0.3">
      <c r="A125" s="26" t="s">
        <v>300</v>
      </c>
      <c r="B125" s="27" t="s">
        <v>434</v>
      </c>
      <c r="C125" s="28">
        <v>8</v>
      </c>
      <c r="D125" s="29">
        <v>3806</v>
      </c>
      <c r="E125" s="30">
        <f>IF(D125,D125/(600*C125),"")</f>
        <v>0.79291666666666671</v>
      </c>
      <c r="F125" s="31" t="s">
        <v>687</v>
      </c>
    </row>
    <row r="126" spans="1:6" x14ac:dyDescent="0.3">
      <c r="A126" s="7" t="s">
        <v>86</v>
      </c>
      <c r="B126" s="8" t="s">
        <v>435</v>
      </c>
      <c r="C126" s="9">
        <v>10</v>
      </c>
      <c r="D126" s="10">
        <v>3798</v>
      </c>
      <c r="E126" s="11">
        <f>IF(D126,D126/(600*C126),"")</f>
        <v>0.63300000000000001</v>
      </c>
      <c r="F126" s="12" t="s">
        <v>748</v>
      </c>
    </row>
    <row r="127" spans="1:6" x14ac:dyDescent="0.3">
      <c r="A127" s="13" t="s">
        <v>138</v>
      </c>
      <c r="B127" s="14" t="s">
        <v>433</v>
      </c>
      <c r="C127" s="15">
        <v>8</v>
      </c>
      <c r="D127" s="16">
        <v>3796</v>
      </c>
      <c r="E127" s="17">
        <f>IF(D127,D127/(600*C127),"")</f>
        <v>0.79083333333333339</v>
      </c>
      <c r="F127" s="18" t="s">
        <v>696</v>
      </c>
    </row>
    <row r="128" spans="1:6" x14ac:dyDescent="0.3">
      <c r="A128" s="7" t="s">
        <v>261</v>
      </c>
      <c r="B128" s="8" t="s">
        <v>435</v>
      </c>
      <c r="C128" s="9">
        <v>10</v>
      </c>
      <c r="D128" s="10">
        <v>3792</v>
      </c>
      <c r="E128" s="11">
        <f>IF(D128,D128/(600*C128),"")</f>
        <v>0.63200000000000001</v>
      </c>
      <c r="F128" s="12" t="s">
        <v>740</v>
      </c>
    </row>
    <row r="129" spans="1:6" x14ac:dyDescent="0.3">
      <c r="A129" s="7" t="s">
        <v>84</v>
      </c>
      <c r="B129" s="8" t="s">
        <v>435</v>
      </c>
      <c r="C129" s="9">
        <v>9</v>
      </c>
      <c r="D129" s="10">
        <v>3790</v>
      </c>
      <c r="E129" s="11">
        <f>IF(D129,D129/(600*C129),"")</f>
        <v>0.70185185185185184</v>
      </c>
      <c r="F129" s="12" t="s">
        <v>724</v>
      </c>
    </row>
    <row r="130" spans="1:6" x14ac:dyDescent="0.3">
      <c r="A130" s="26" t="s">
        <v>301</v>
      </c>
      <c r="B130" s="27" t="s">
        <v>434</v>
      </c>
      <c r="C130" s="28">
        <v>9</v>
      </c>
      <c r="D130" s="29">
        <v>3790</v>
      </c>
      <c r="E130" s="30">
        <f>IF(D130,D130/(600*C130),"")</f>
        <v>0.70185185185185184</v>
      </c>
      <c r="F130" s="31" t="s">
        <v>613</v>
      </c>
    </row>
    <row r="131" spans="1:6" x14ac:dyDescent="0.3">
      <c r="A131" s="26" t="s">
        <v>151</v>
      </c>
      <c r="B131" s="27" t="s">
        <v>434</v>
      </c>
      <c r="C131" s="28">
        <v>7</v>
      </c>
      <c r="D131" s="29">
        <v>3784</v>
      </c>
      <c r="E131" s="30">
        <f>IF(D131,D131/(600*C131),"")</f>
        <v>0.90095238095238095</v>
      </c>
      <c r="F131" s="31" t="s">
        <v>676</v>
      </c>
    </row>
    <row r="132" spans="1:6" x14ac:dyDescent="0.3">
      <c r="A132" s="19" t="s">
        <v>14</v>
      </c>
      <c r="B132" s="41" t="s">
        <v>432</v>
      </c>
      <c r="C132" s="21">
        <v>4</v>
      </c>
      <c r="D132" s="22">
        <v>3780</v>
      </c>
      <c r="E132" s="23">
        <f>IF(D132,D132/(600*C132),"")</f>
        <v>1.575</v>
      </c>
      <c r="F132" s="24" t="s">
        <v>510</v>
      </c>
    </row>
    <row r="133" spans="1:6" x14ac:dyDescent="0.3">
      <c r="A133" s="33" t="s">
        <v>319</v>
      </c>
      <c r="B133" s="34" t="s">
        <v>88</v>
      </c>
      <c r="C133" s="35">
        <v>7</v>
      </c>
      <c r="D133" s="36">
        <v>3779</v>
      </c>
      <c r="E133" s="37">
        <f>IF(D133,D133/(600*C133),"")</f>
        <v>0.89976190476190476</v>
      </c>
      <c r="F133" s="38" t="s">
        <v>1275</v>
      </c>
    </row>
    <row r="134" spans="1:6" x14ac:dyDescent="0.3">
      <c r="A134" s="33" t="s">
        <v>195</v>
      </c>
      <c r="B134" s="34" t="s">
        <v>88</v>
      </c>
      <c r="C134" s="35">
        <v>9</v>
      </c>
      <c r="D134" s="36">
        <v>3779</v>
      </c>
      <c r="E134" s="37">
        <f>IF(D134,D134/(600*C134),"")</f>
        <v>0.69981481481481478</v>
      </c>
      <c r="F134" s="38" t="s">
        <v>1284</v>
      </c>
    </row>
    <row r="135" spans="1:6" x14ac:dyDescent="0.3">
      <c r="A135" s="26" t="s">
        <v>407</v>
      </c>
      <c r="B135" s="27" t="s">
        <v>434</v>
      </c>
      <c r="C135" s="28">
        <v>9</v>
      </c>
      <c r="D135" s="29">
        <v>3779</v>
      </c>
      <c r="E135" s="30">
        <f>IF(D135,D135/(600*C135),"")</f>
        <v>0.69981481481481478</v>
      </c>
      <c r="F135" s="31" t="s">
        <v>719</v>
      </c>
    </row>
    <row r="136" spans="1:6" x14ac:dyDescent="0.3">
      <c r="A136" s="7" t="s">
        <v>182</v>
      </c>
      <c r="B136" s="8" t="s">
        <v>435</v>
      </c>
      <c r="C136" s="9">
        <v>9</v>
      </c>
      <c r="D136" s="10">
        <v>3779</v>
      </c>
      <c r="E136" s="11">
        <f>IF(D136,D136/(600*C136),"")</f>
        <v>0.69981481481481478</v>
      </c>
      <c r="F136" s="12" t="s">
        <v>613</v>
      </c>
    </row>
    <row r="137" spans="1:6" x14ac:dyDescent="0.3">
      <c r="A137" s="13" t="s">
        <v>230</v>
      </c>
      <c r="B137" s="14" t="s">
        <v>433</v>
      </c>
      <c r="C137" s="15">
        <v>9</v>
      </c>
      <c r="D137" s="16">
        <v>3779</v>
      </c>
      <c r="E137" s="17">
        <f>IF(D137,D137/(600*C137),"")</f>
        <v>0.69981481481481478</v>
      </c>
      <c r="F137" s="18" t="s">
        <v>716</v>
      </c>
    </row>
    <row r="138" spans="1:6" x14ac:dyDescent="0.3">
      <c r="A138" s="7" t="s">
        <v>311</v>
      </c>
      <c r="B138" s="8" t="s">
        <v>435</v>
      </c>
      <c r="C138" s="9">
        <v>9</v>
      </c>
      <c r="D138" s="10">
        <v>3779</v>
      </c>
      <c r="E138" s="11">
        <f>IF(D138,D138/(600*C138),"")</f>
        <v>0.69981481481481478</v>
      </c>
      <c r="F138" s="12" t="s">
        <v>613</v>
      </c>
    </row>
    <row r="139" spans="1:6" x14ac:dyDescent="0.3">
      <c r="A139" s="26" t="s">
        <v>55</v>
      </c>
      <c r="B139" s="27" t="s">
        <v>434</v>
      </c>
      <c r="C139" s="28">
        <v>7</v>
      </c>
      <c r="D139" s="29">
        <v>3754</v>
      </c>
      <c r="E139" s="30">
        <f>IF(D139,D139/(600*C139),"")</f>
        <v>0.89380952380952383</v>
      </c>
      <c r="F139" s="31" t="s">
        <v>683</v>
      </c>
    </row>
    <row r="140" spans="1:6" x14ac:dyDescent="0.3">
      <c r="A140" s="26" t="s">
        <v>406</v>
      </c>
      <c r="B140" s="27" t="s">
        <v>434</v>
      </c>
      <c r="C140" s="28">
        <v>8</v>
      </c>
      <c r="D140" s="29">
        <v>3753</v>
      </c>
      <c r="E140" s="30">
        <f>IF(D140,D140/(600*C140),"")</f>
        <v>0.78187499999999999</v>
      </c>
      <c r="F140" s="31" t="s">
        <v>613</v>
      </c>
    </row>
    <row r="141" spans="1:6" x14ac:dyDescent="0.3">
      <c r="A141" s="7" t="s">
        <v>260</v>
      </c>
      <c r="B141" s="8" t="s">
        <v>435</v>
      </c>
      <c r="C141" s="9">
        <v>10</v>
      </c>
      <c r="D141" s="10">
        <v>3750</v>
      </c>
      <c r="E141" s="11">
        <f>IF(D141,D141/(600*C141),"")</f>
        <v>0.625</v>
      </c>
      <c r="F141" s="12" t="s">
        <v>741</v>
      </c>
    </row>
    <row r="142" spans="1:6" x14ac:dyDescent="0.3">
      <c r="A142" s="33" t="s">
        <v>96</v>
      </c>
      <c r="B142" s="34" t="s">
        <v>88</v>
      </c>
      <c r="C142" s="35">
        <v>8</v>
      </c>
      <c r="D142" s="36">
        <v>3743</v>
      </c>
      <c r="E142" s="37">
        <f>IF(D142,D142/(600*C142),"")</f>
        <v>0.77979166666666666</v>
      </c>
      <c r="F142" s="38" t="s">
        <v>1278</v>
      </c>
    </row>
    <row r="143" spans="1:6" x14ac:dyDescent="0.3">
      <c r="A143" s="33" t="s">
        <v>194</v>
      </c>
      <c r="B143" s="34" t="s">
        <v>88</v>
      </c>
      <c r="C143" s="35">
        <v>8</v>
      </c>
      <c r="D143" s="36">
        <v>3743</v>
      </c>
      <c r="E143" s="37">
        <f>IF(D143,D143/(600*C143),"")</f>
        <v>0.77979166666666666</v>
      </c>
      <c r="F143" s="38" t="s">
        <v>1281</v>
      </c>
    </row>
    <row r="144" spans="1:6" x14ac:dyDescent="0.3">
      <c r="A144" s="33" t="s">
        <v>269</v>
      </c>
      <c r="B144" s="34" t="s">
        <v>88</v>
      </c>
      <c r="C144" s="35">
        <v>9</v>
      </c>
      <c r="D144" s="36">
        <v>3725</v>
      </c>
      <c r="E144" s="37">
        <f>IF(D144,D144/(600*C144),"")</f>
        <v>0.68981481481481477</v>
      </c>
      <c r="F144" s="38" t="s">
        <v>1283</v>
      </c>
    </row>
    <row r="145" spans="1:6" x14ac:dyDescent="0.3">
      <c r="A145" s="7" t="s">
        <v>258</v>
      </c>
      <c r="B145" s="8" t="s">
        <v>435</v>
      </c>
      <c r="C145" s="9">
        <v>9</v>
      </c>
      <c r="D145" s="10">
        <v>3725</v>
      </c>
      <c r="E145" s="11">
        <f>IF(D145,D145/(600*C145),"")</f>
        <v>0.68981481481481477</v>
      </c>
      <c r="F145" s="12" t="s">
        <v>613</v>
      </c>
    </row>
    <row r="146" spans="1:6" x14ac:dyDescent="0.3">
      <c r="A146" s="33" t="s">
        <v>97</v>
      </c>
      <c r="B146" s="34" t="s">
        <v>88</v>
      </c>
      <c r="C146" s="35">
        <v>9</v>
      </c>
      <c r="D146" s="36">
        <v>3672</v>
      </c>
      <c r="E146" s="37">
        <f>IF(D146,D146/(600*C146),"")</f>
        <v>0.68</v>
      </c>
      <c r="F146" s="38" t="s">
        <v>1285</v>
      </c>
    </row>
    <row r="147" spans="1:6" x14ac:dyDescent="0.3">
      <c r="A147" s="7" t="s">
        <v>183</v>
      </c>
      <c r="B147" s="8" t="s">
        <v>435</v>
      </c>
      <c r="C147" s="9">
        <v>9</v>
      </c>
      <c r="D147" s="10">
        <v>3672</v>
      </c>
      <c r="E147" s="11">
        <f>IF(D147,D147/(600*C147),"")</f>
        <v>0.68</v>
      </c>
      <c r="F147" s="12" t="s">
        <v>613</v>
      </c>
    </row>
    <row r="148" spans="1:6" x14ac:dyDescent="0.3">
      <c r="A148" s="33" t="s">
        <v>93</v>
      </c>
      <c r="B148" s="34" t="s">
        <v>88</v>
      </c>
      <c r="C148" s="35">
        <v>6</v>
      </c>
      <c r="D148" s="36">
        <v>3671</v>
      </c>
      <c r="E148" s="37">
        <f>IF(D148,D148/(600*C148),"")</f>
        <v>1.0197222222222222</v>
      </c>
      <c r="F148" s="38" t="s">
        <v>1267</v>
      </c>
    </row>
    <row r="149" spans="1:6" x14ac:dyDescent="0.3">
      <c r="A149" s="33" t="s">
        <v>266</v>
      </c>
      <c r="B149" s="34" t="s">
        <v>88</v>
      </c>
      <c r="C149" s="35">
        <v>6</v>
      </c>
      <c r="D149" s="36">
        <v>3671</v>
      </c>
      <c r="E149" s="37">
        <f>IF(D149,D149/(600*C149),"")</f>
        <v>1.0197222222222222</v>
      </c>
      <c r="F149" s="38" t="s">
        <v>1268</v>
      </c>
    </row>
    <row r="150" spans="1:6" x14ac:dyDescent="0.3">
      <c r="A150" s="26" t="s">
        <v>403</v>
      </c>
      <c r="B150" s="27" t="s">
        <v>434</v>
      </c>
      <c r="C150" s="28">
        <v>7</v>
      </c>
      <c r="D150" s="29">
        <v>3670</v>
      </c>
      <c r="E150" s="30">
        <f>IF(D150,D150/(600*C150),"")</f>
        <v>0.87380952380952381</v>
      </c>
      <c r="F150" s="31" t="s">
        <v>665</v>
      </c>
    </row>
    <row r="151" spans="1:6" x14ac:dyDescent="0.3">
      <c r="A151" s="13" t="s">
        <v>133</v>
      </c>
      <c r="B151" s="14" t="s">
        <v>433</v>
      </c>
      <c r="C151" s="15">
        <v>6</v>
      </c>
      <c r="D151" s="16">
        <v>3664</v>
      </c>
      <c r="E151" s="17">
        <f>IF(D151,D151/(600*C151),"")</f>
        <v>1.0177777777777777</v>
      </c>
      <c r="F151" s="18" t="s">
        <v>602</v>
      </c>
    </row>
    <row r="152" spans="1:6" x14ac:dyDescent="0.3">
      <c r="A152" s="7" t="s">
        <v>364</v>
      </c>
      <c r="B152" s="8" t="s">
        <v>435</v>
      </c>
      <c r="C152" s="9">
        <v>6</v>
      </c>
      <c r="D152" s="10">
        <v>3643</v>
      </c>
      <c r="E152" s="11">
        <f>IF(D152,D152/(600*C152),"")</f>
        <v>1.0119444444444445</v>
      </c>
      <c r="F152" s="12" t="s">
        <v>604</v>
      </c>
    </row>
    <row r="153" spans="1:6" x14ac:dyDescent="0.3">
      <c r="A153" s="7" t="s">
        <v>87</v>
      </c>
      <c r="B153" s="8" t="s">
        <v>435</v>
      </c>
      <c r="C153" s="9">
        <v>10</v>
      </c>
      <c r="D153" s="10">
        <v>3630</v>
      </c>
      <c r="E153" s="11">
        <f>IF(D153,D153/(600*C153),"")</f>
        <v>0.60499999999999998</v>
      </c>
      <c r="F153" s="12" t="s">
        <v>749</v>
      </c>
    </row>
    <row r="154" spans="1:6" x14ac:dyDescent="0.3">
      <c r="A154" s="13" t="s">
        <v>32</v>
      </c>
      <c r="B154" s="14" t="s">
        <v>433</v>
      </c>
      <c r="C154" s="15">
        <v>7</v>
      </c>
      <c r="D154" s="16">
        <v>3603</v>
      </c>
      <c r="E154" s="17">
        <f>IF(D154,D154/(600*C154),"")</f>
        <v>0.85785714285714287</v>
      </c>
      <c r="F154" s="18" t="s">
        <v>685</v>
      </c>
    </row>
    <row r="155" spans="1:6" x14ac:dyDescent="0.3">
      <c r="A155" s="33" t="s">
        <v>379</v>
      </c>
      <c r="B155" s="34" t="s">
        <v>88</v>
      </c>
      <c r="C155" s="35">
        <v>6</v>
      </c>
      <c r="D155" s="36">
        <v>3600</v>
      </c>
      <c r="E155" s="37">
        <f>IF(D155,D155/(600*C155),"")</f>
        <v>1</v>
      </c>
      <c r="F155" s="38" t="s">
        <v>1270</v>
      </c>
    </row>
    <row r="156" spans="1:6" x14ac:dyDescent="0.3">
      <c r="A156" s="33" t="s">
        <v>381</v>
      </c>
      <c r="B156" s="34" t="s">
        <v>88</v>
      </c>
      <c r="C156" s="35">
        <v>8</v>
      </c>
      <c r="D156" s="36">
        <v>3600</v>
      </c>
      <c r="E156" s="37">
        <f>IF(D156,D156/(600*C156),"")</f>
        <v>0.75</v>
      </c>
      <c r="F156" s="38" t="s">
        <v>1282</v>
      </c>
    </row>
    <row r="157" spans="1:6" x14ac:dyDescent="0.3">
      <c r="A157" s="7" t="s">
        <v>184</v>
      </c>
      <c r="B157" s="8" t="s">
        <v>435</v>
      </c>
      <c r="C157" s="9">
        <v>10</v>
      </c>
      <c r="D157" s="10">
        <v>3600</v>
      </c>
      <c r="E157" s="11">
        <f>IF(D157,D157/(600*C157),"")</f>
        <v>0.6</v>
      </c>
      <c r="F157" s="12" t="s">
        <v>744</v>
      </c>
    </row>
    <row r="158" spans="1:6" x14ac:dyDescent="0.3">
      <c r="A158" s="7" t="s">
        <v>372</v>
      </c>
      <c r="B158" s="8" t="s">
        <v>435</v>
      </c>
      <c r="C158" s="9">
        <v>10</v>
      </c>
      <c r="D158" s="10">
        <v>3600</v>
      </c>
      <c r="E158" s="11">
        <f>IF(D158,D158/(600*C158),"")</f>
        <v>0.6</v>
      </c>
      <c r="F158" s="12" t="s">
        <v>733</v>
      </c>
    </row>
    <row r="159" spans="1:6" x14ac:dyDescent="0.3">
      <c r="A159" s="33" t="s">
        <v>193</v>
      </c>
      <c r="B159" s="34" t="s">
        <v>88</v>
      </c>
      <c r="C159" s="35">
        <v>7</v>
      </c>
      <c r="D159" s="36">
        <v>3570</v>
      </c>
      <c r="E159" s="37">
        <f>IF(D159,D159/(600*C159),"")</f>
        <v>0.85</v>
      </c>
      <c r="F159" s="38" t="s">
        <v>1276</v>
      </c>
    </row>
    <row r="160" spans="1:6" x14ac:dyDescent="0.3">
      <c r="A160" s="7" t="s">
        <v>79</v>
      </c>
      <c r="B160" s="8" t="s">
        <v>435</v>
      </c>
      <c r="C160" s="9">
        <v>7</v>
      </c>
      <c r="D160" s="10">
        <v>3557</v>
      </c>
      <c r="E160" s="11">
        <f>IF(D160,D160/(600*C160),"")</f>
        <v>0.84690476190476194</v>
      </c>
      <c r="F160" s="12" t="s">
        <v>684</v>
      </c>
    </row>
    <row r="161" spans="1:6" x14ac:dyDescent="0.3">
      <c r="A161" s="33" t="s">
        <v>92</v>
      </c>
      <c r="B161" s="34" t="s">
        <v>88</v>
      </c>
      <c r="C161" s="35">
        <v>5</v>
      </c>
      <c r="D161" s="36">
        <v>3539</v>
      </c>
      <c r="E161" s="37">
        <f>IF(D161,D161/(600*C161),"")</f>
        <v>1.1796666666666666</v>
      </c>
      <c r="F161" s="38" t="s">
        <v>1262</v>
      </c>
    </row>
    <row r="162" spans="1:6" x14ac:dyDescent="0.3">
      <c r="A162" s="7" t="s">
        <v>171</v>
      </c>
      <c r="B162" s="8" t="s">
        <v>435</v>
      </c>
      <c r="C162" s="9">
        <v>6</v>
      </c>
      <c r="D162" s="10">
        <v>3528</v>
      </c>
      <c r="E162" s="11">
        <f>IF(D162,D162/(600*C162),"")</f>
        <v>0.98</v>
      </c>
      <c r="F162" s="12" t="s">
        <v>588</v>
      </c>
    </row>
    <row r="163" spans="1:6" x14ac:dyDescent="0.3">
      <c r="A163" s="26" t="s">
        <v>351</v>
      </c>
      <c r="B163" s="27" t="s">
        <v>434</v>
      </c>
      <c r="C163" s="28">
        <v>6</v>
      </c>
      <c r="D163" s="29">
        <v>3520</v>
      </c>
      <c r="E163" s="30">
        <f>IF(D163,D163/(600*C163),"")</f>
        <v>0.97777777777777775</v>
      </c>
      <c r="F163" s="31" t="s">
        <v>581</v>
      </c>
    </row>
    <row r="164" spans="1:6" x14ac:dyDescent="0.3">
      <c r="A164" s="26" t="s">
        <v>237</v>
      </c>
      <c r="B164" s="27" t="s">
        <v>434</v>
      </c>
      <c r="C164" s="28">
        <v>7</v>
      </c>
      <c r="D164" s="29">
        <v>3511</v>
      </c>
      <c r="E164" s="30">
        <f>IF(D164,D164/(600*C164),"")</f>
        <v>0.835952380952381</v>
      </c>
      <c r="F164" s="31" t="s">
        <v>672</v>
      </c>
    </row>
    <row r="165" spans="1:6" x14ac:dyDescent="0.3">
      <c r="A165" s="26" t="s">
        <v>353</v>
      </c>
      <c r="B165" s="27" t="s">
        <v>434</v>
      </c>
      <c r="C165" s="28">
        <v>7</v>
      </c>
      <c r="D165" s="29">
        <v>3511</v>
      </c>
      <c r="E165" s="30">
        <f>IF(D165,D165/(600*C165),"")</f>
        <v>0.835952380952381</v>
      </c>
      <c r="F165" s="31" t="s">
        <v>663</v>
      </c>
    </row>
    <row r="166" spans="1:6" x14ac:dyDescent="0.3">
      <c r="A166" s="33" t="s">
        <v>265</v>
      </c>
      <c r="B166" s="34" t="s">
        <v>88</v>
      </c>
      <c r="C166" s="35">
        <v>5</v>
      </c>
      <c r="D166" s="36">
        <v>3509</v>
      </c>
      <c r="E166" s="37">
        <f>IF(D166,D166/(600*C166),"")</f>
        <v>1.1696666666666666</v>
      </c>
      <c r="F166" s="38" t="s">
        <v>1263</v>
      </c>
    </row>
    <row r="167" spans="1:6" x14ac:dyDescent="0.3">
      <c r="A167" s="7" t="s">
        <v>370</v>
      </c>
      <c r="B167" s="8" t="s">
        <v>435</v>
      </c>
      <c r="C167" s="9">
        <v>9</v>
      </c>
      <c r="D167" s="10">
        <v>3509</v>
      </c>
      <c r="E167" s="11">
        <f>IF(D167,D167/(600*C167),"")</f>
        <v>0.64981481481481485</v>
      </c>
      <c r="F167" s="12" t="s">
        <v>613</v>
      </c>
    </row>
    <row r="168" spans="1:6" x14ac:dyDescent="0.3">
      <c r="A168" s="13" t="s">
        <v>126</v>
      </c>
      <c r="B168" s="14" t="s">
        <v>433</v>
      </c>
      <c r="C168" s="15">
        <v>5</v>
      </c>
      <c r="D168" s="16">
        <v>3503</v>
      </c>
      <c r="E168" s="17">
        <f>IF(D168,D168/(600*C168),"")</f>
        <v>1.1676666666666666</v>
      </c>
      <c r="F168" s="18" t="s">
        <v>563</v>
      </c>
    </row>
    <row r="169" spans="1:6" x14ac:dyDescent="0.3">
      <c r="A169" s="7" t="s">
        <v>373</v>
      </c>
      <c r="B169" s="8" t="s">
        <v>435</v>
      </c>
      <c r="C169" s="9">
        <v>10</v>
      </c>
      <c r="D169" s="10">
        <v>3498</v>
      </c>
      <c r="E169" s="11">
        <f>IF(D169,D169/(600*C169),"")</f>
        <v>0.58299999999999996</v>
      </c>
      <c r="F169" s="12" t="s">
        <v>613</v>
      </c>
    </row>
    <row r="170" spans="1:6" x14ac:dyDescent="0.3">
      <c r="A170" s="33" t="s">
        <v>267</v>
      </c>
      <c r="B170" s="34" t="s">
        <v>88</v>
      </c>
      <c r="C170" s="35">
        <v>7</v>
      </c>
      <c r="D170" s="36">
        <v>3485</v>
      </c>
      <c r="E170" s="37">
        <f>IF(D170,D170/(600*C170),"")</f>
        <v>0.82976190476190481</v>
      </c>
      <c r="F170" s="38" t="s">
        <v>1274</v>
      </c>
    </row>
    <row r="171" spans="1:6" x14ac:dyDescent="0.3">
      <c r="A171" s="26" t="s">
        <v>1299</v>
      </c>
      <c r="B171" s="27" t="s">
        <v>434</v>
      </c>
      <c r="C171" s="28">
        <v>7</v>
      </c>
      <c r="D171" s="29">
        <v>3485</v>
      </c>
      <c r="E171" s="30">
        <f>IF(D171,D171/(600*C171),"")</f>
        <v>0.82976190476190481</v>
      </c>
      <c r="F171" s="31" t="s">
        <v>1300</v>
      </c>
    </row>
    <row r="172" spans="1:6" x14ac:dyDescent="0.3">
      <c r="A172" s="7" t="s">
        <v>180</v>
      </c>
      <c r="B172" s="8" t="s">
        <v>435</v>
      </c>
      <c r="C172" s="9">
        <v>8</v>
      </c>
      <c r="D172" s="10">
        <v>3480</v>
      </c>
      <c r="E172" s="11">
        <f>IF(D172,D172/(600*C172),"")</f>
        <v>0.72499999999999998</v>
      </c>
      <c r="F172" s="12" t="s">
        <v>693</v>
      </c>
    </row>
    <row r="173" spans="1:6" x14ac:dyDescent="0.3">
      <c r="A173" s="7" t="s">
        <v>181</v>
      </c>
      <c r="B173" s="8" t="s">
        <v>435</v>
      </c>
      <c r="C173" s="9">
        <v>8</v>
      </c>
      <c r="D173" s="10">
        <v>3480</v>
      </c>
      <c r="E173" s="11">
        <f>IF(D173,D173/(600*C173),"")</f>
        <v>0.72499999999999998</v>
      </c>
      <c r="F173" s="12" t="s">
        <v>692</v>
      </c>
    </row>
    <row r="174" spans="1:6" x14ac:dyDescent="0.3">
      <c r="A174" s="7" t="s">
        <v>256</v>
      </c>
      <c r="B174" s="8" t="s">
        <v>435</v>
      </c>
      <c r="C174" s="9">
        <v>8</v>
      </c>
      <c r="D174" s="10">
        <v>3475</v>
      </c>
      <c r="E174" s="11">
        <f>IF(D174,D174/(600*C174),"")</f>
        <v>0.72395833333333337</v>
      </c>
      <c r="F174" s="12" t="s">
        <v>699</v>
      </c>
    </row>
    <row r="175" spans="1:6" x14ac:dyDescent="0.3">
      <c r="A175" s="7" t="s">
        <v>369</v>
      </c>
      <c r="B175" s="8" t="s">
        <v>435</v>
      </c>
      <c r="C175" s="9">
        <v>8</v>
      </c>
      <c r="D175" s="10">
        <v>3475</v>
      </c>
      <c r="E175" s="11">
        <f>IF(D175,D175/(600*C175),"")</f>
        <v>0.72395833333333337</v>
      </c>
      <c r="F175" s="12" t="s">
        <v>689</v>
      </c>
    </row>
    <row r="176" spans="1:6" x14ac:dyDescent="0.3">
      <c r="A176" s="7" t="s">
        <v>175</v>
      </c>
      <c r="B176" s="8" t="s">
        <v>435</v>
      </c>
      <c r="C176" s="9">
        <v>7</v>
      </c>
      <c r="D176" s="10">
        <v>3464</v>
      </c>
      <c r="E176" s="11">
        <f>IF(D176,D176/(600*C176),"")</f>
        <v>0.82476190476190481</v>
      </c>
      <c r="F176" s="12" t="s">
        <v>666</v>
      </c>
    </row>
    <row r="177" spans="1:6" x14ac:dyDescent="0.3">
      <c r="A177" s="13" t="s">
        <v>25</v>
      </c>
      <c r="B177" s="14" t="s">
        <v>433</v>
      </c>
      <c r="C177" s="15">
        <v>5</v>
      </c>
      <c r="D177" s="16">
        <v>3462</v>
      </c>
      <c r="E177" s="17">
        <f>IF(D177,D177/(600*C177),"")</f>
        <v>1.1539999999999999</v>
      </c>
      <c r="F177" s="18" t="s">
        <v>542</v>
      </c>
    </row>
    <row r="178" spans="1:6" x14ac:dyDescent="0.3">
      <c r="A178" s="19" t="s">
        <v>282</v>
      </c>
      <c r="B178" s="20" t="s">
        <v>432</v>
      </c>
      <c r="C178" s="21">
        <v>7</v>
      </c>
      <c r="D178" s="22">
        <v>3460</v>
      </c>
      <c r="E178" s="23">
        <f>IF(D178,D178/(600*C178),"")</f>
        <v>0.82380952380952377</v>
      </c>
      <c r="F178" s="24" t="s">
        <v>659</v>
      </c>
    </row>
    <row r="179" spans="1:6" x14ac:dyDescent="0.3">
      <c r="A179" s="7" t="s">
        <v>179</v>
      </c>
      <c r="B179" s="8" t="s">
        <v>435</v>
      </c>
      <c r="C179" s="9">
        <v>8</v>
      </c>
      <c r="D179" s="10">
        <v>3456</v>
      </c>
      <c r="E179" s="11">
        <f>IF(D179,D179/(600*C179),"")</f>
        <v>0.72</v>
      </c>
      <c r="F179" s="12" t="s">
        <v>697</v>
      </c>
    </row>
    <row r="180" spans="1:6" x14ac:dyDescent="0.3">
      <c r="A180" s="33" t="s">
        <v>321</v>
      </c>
      <c r="B180" s="34" t="s">
        <v>88</v>
      </c>
      <c r="C180" s="35">
        <v>9</v>
      </c>
      <c r="D180" s="36">
        <v>3455</v>
      </c>
      <c r="E180" s="37">
        <f>IF(D180,D180/(600*C180),"")</f>
        <v>0.63981481481481484</v>
      </c>
      <c r="F180" s="38" t="s">
        <v>613</v>
      </c>
    </row>
    <row r="181" spans="1:6" x14ac:dyDescent="0.3">
      <c r="A181" s="13" t="s">
        <v>22</v>
      </c>
      <c r="B181" s="25" t="s">
        <v>433</v>
      </c>
      <c r="C181" s="15">
        <v>4</v>
      </c>
      <c r="D181" s="16">
        <v>3448</v>
      </c>
      <c r="E181" s="17">
        <f>IF(D181,D181/(600*C181),"")</f>
        <v>1.4366666666666668</v>
      </c>
      <c r="F181" s="18" t="s">
        <v>511</v>
      </c>
    </row>
    <row r="182" spans="1:6" x14ac:dyDescent="0.3">
      <c r="A182" s="7" t="s">
        <v>254</v>
      </c>
      <c r="B182" s="8" t="s">
        <v>435</v>
      </c>
      <c r="C182" s="9">
        <v>7</v>
      </c>
      <c r="D182" s="10">
        <v>3431</v>
      </c>
      <c r="E182" s="11">
        <f>IF(D182,D182/(600*C182),"")</f>
        <v>0.81690476190476191</v>
      </c>
      <c r="F182" s="12" t="s">
        <v>670</v>
      </c>
    </row>
    <row r="183" spans="1:6" x14ac:dyDescent="0.3">
      <c r="A183" s="7" t="s">
        <v>170</v>
      </c>
      <c r="B183" s="8" t="s">
        <v>435</v>
      </c>
      <c r="C183" s="9">
        <v>6</v>
      </c>
      <c r="D183" s="10">
        <v>3419</v>
      </c>
      <c r="E183" s="11">
        <f>IF(D183,D183/(600*C183),"")</f>
        <v>0.94972222222222225</v>
      </c>
      <c r="F183" s="12" t="s">
        <v>584</v>
      </c>
    </row>
    <row r="184" spans="1:6" x14ac:dyDescent="0.3">
      <c r="A184" s="7" t="s">
        <v>82</v>
      </c>
      <c r="B184" s="8" t="s">
        <v>435</v>
      </c>
      <c r="C184" s="9">
        <v>8</v>
      </c>
      <c r="D184" s="10">
        <v>3412</v>
      </c>
      <c r="E184" s="11">
        <f>IF(D184,D184/(600*C184),"")</f>
        <v>0.71083333333333332</v>
      </c>
      <c r="F184" s="12" t="s">
        <v>706</v>
      </c>
    </row>
    <row r="185" spans="1:6" x14ac:dyDescent="0.3">
      <c r="A185" s="7" t="s">
        <v>257</v>
      </c>
      <c r="B185" s="8" t="s">
        <v>435</v>
      </c>
      <c r="C185" s="9">
        <v>8</v>
      </c>
      <c r="D185" s="10">
        <v>3412</v>
      </c>
      <c r="E185" s="11">
        <f>IF(D185,D185/(600*C185),"")</f>
        <v>0.71083333333333332</v>
      </c>
      <c r="F185" s="12" t="s">
        <v>700</v>
      </c>
    </row>
    <row r="186" spans="1:6" x14ac:dyDescent="0.3">
      <c r="A186" s="33" t="s">
        <v>320</v>
      </c>
      <c r="B186" s="34" t="s">
        <v>88</v>
      </c>
      <c r="C186" s="35">
        <v>8</v>
      </c>
      <c r="D186" s="36">
        <v>3407</v>
      </c>
      <c r="E186" s="37">
        <f>IF(D186,D186/(600*C186),"")</f>
        <v>0.70979166666666671</v>
      </c>
      <c r="F186" s="38" t="s">
        <v>1280</v>
      </c>
    </row>
    <row r="187" spans="1:6" x14ac:dyDescent="0.3">
      <c r="A187" s="7" t="s">
        <v>368</v>
      </c>
      <c r="B187" s="8" t="s">
        <v>435</v>
      </c>
      <c r="C187" s="9">
        <v>8</v>
      </c>
      <c r="D187" s="10">
        <v>3407</v>
      </c>
      <c r="E187" s="11">
        <f>IF(D187,D187/(600*C187),"")</f>
        <v>0.70979166666666671</v>
      </c>
      <c r="F187" s="12" t="s">
        <v>613</v>
      </c>
    </row>
    <row r="188" spans="1:6" x14ac:dyDescent="0.3">
      <c r="A188" s="7" t="s">
        <v>310</v>
      </c>
      <c r="B188" s="8" t="s">
        <v>435</v>
      </c>
      <c r="C188" s="9">
        <v>8</v>
      </c>
      <c r="D188" s="10">
        <v>3407</v>
      </c>
      <c r="E188" s="11">
        <f>IF(D188,D188/(600*C188),"")</f>
        <v>0.70979166666666671</v>
      </c>
      <c r="F188" s="12" t="s">
        <v>688</v>
      </c>
    </row>
    <row r="189" spans="1:6" x14ac:dyDescent="0.3">
      <c r="A189" s="13" t="s">
        <v>399</v>
      </c>
      <c r="B189" s="14" t="s">
        <v>433</v>
      </c>
      <c r="C189" s="15">
        <v>8</v>
      </c>
      <c r="D189" s="16">
        <v>3398</v>
      </c>
      <c r="E189" s="17">
        <f>IF(D189,D189/(600*C189),"")</f>
        <v>0.70791666666666664</v>
      </c>
      <c r="F189" s="18" t="s">
        <v>613</v>
      </c>
    </row>
    <row r="190" spans="1:6" x14ac:dyDescent="0.3">
      <c r="A190" s="13" t="s">
        <v>228</v>
      </c>
      <c r="B190" s="14" t="s">
        <v>433</v>
      </c>
      <c r="C190" s="15">
        <v>8</v>
      </c>
      <c r="D190" s="16">
        <v>3398</v>
      </c>
      <c r="E190" s="17">
        <f>IF(D190,D190/(600*C190),"")</f>
        <v>0.70791666666666664</v>
      </c>
      <c r="F190" s="18" t="s">
        <v>694</v>
      </c>
    </row>
    <row r="191" spans="1:6" x14ac:dyDescent="0.3">
      <c r="A191" s="26" t="s">
        <v>51</v>
      </c>
      <c r="B191" s="27" t="s">
        <v>434</v>
      </c>
      <c r="C191" s="28">
        <v>6</v>
      </c>
      <c r="D191" s="29">
        <v>3394</v>
      </c>
      <c r="E191" s="30">
        <f>IF(D191,D191/(600*C191),"")</f>
        <v>0.94277777777777783</v>
      </c>
      <c r="F191" s="31" t="s">
        <v>569</v>
      </c>
    </row>
    <row r="192" spans="1:6" x14ac:dyDescent="0.3">
      <c r="A192" s="13" t="s">
        <v>136</v>
      </c>
      <c r="B192" s="14" t="s">
        <v>433</v>
      </c>
      <c r="C192" s="15">
        <v>7</v>
      </c>
      <c r="D192" s="16">
        <v>3381</v>
      </c>
      <c r="E192" s="17">
        <f>IF(D192,D192/(600*C192),"")</f>
        <v>0.80500000000000005</v>
      </c>
      <c r="F192" s="18" t="s">
        <v>667</v>
      </c>
    </row>
    <row r="193" spans="1:6" x14ac:dyDescent="0.3">
      <c r="A193" s="26" t="s">
        <v>152</v>
      </c>
      <c r="B193" s="27" t="s">
        <v>434</v>
      </c>
      <c r="C193" s="28">
        <v>7</v>
      </c>
      <c r="D193" s="29">
        <v>3376</v>
      </c>
      <c r="E193" s="30">
        <f>IF(D193,D193/(600*C193),"")</f>
        <v>0.80380952380952386</v>
      </c>
      <c r="F193" s="31" t="s">
        <v>675</v>
      </c>
    </row>
    <row r="194" spans="1:6" x14ac:dyDescent="0.3">
      <c r="A194" s="33" t="s">
        <v>191</v>
      </c>
      <c r="B194" s="34" t="s">
        <v>88</v>
      </c>
      <c r="C194" s="35">
        <v>5</v>
      </c>
      <c r="D194" s="36">
        <v>3360</v>
      </c>
      <c r="E194" s="37">
        <f>IF(D194,D194/(600*C194),"")</f>
        <v>1.1200000000000001</v>
      </c>
      <c r="F194" s="38" t="s">
        <v>1264</v>
      </c>
    </row>
    <row r="195" spans="1:6" x14ac:dyDescent="0.3">
      <c r="A195" s="33" t="s">
        <v>380</v>
      </c>
      <c r="B195" s="34" t="s">
        <v>88</v>
      </c>
      <c r="C195" s="35">
        <v>7</v>
      </c>
      <c r="D195" s="36">
        <v>3360</v>
      </c>
      <c r="E195" s="37">
        <f>IF(D195,D195/(600*C195),"")</f>
        <v>0.8</v>
      </c>
      <c r="F195" s="38" t="s">
        <v>1277</v>
      </c>
    </row>
    <row r="196" spans="1:6" x14ac:dyDescent="0.3">
      <c r="A196" s="33" t="s">
        <v>268</v>
      </c>
      <c r="B196" s="34" t="s">
        <v>88</v>
      </c>
      <c r="C196" s="35">
        <v>8</v>
      </c>
      <c r="D196" s="36">
        <v>3359</v>
      </c>
      <c r="E196" s="37">
        <f>IF(D196,D196/(600*C196),"")</f>
        <v>0.6997916666666667</v>
      </c>
      <c r="F196" s="38" t="s">
        <v>1279</v>
      </c>
    </row>
    <row r="197" spans="1:6" x14ac:dyDescent="0.3">
      <c r="A197" s="19" t="s">
        <v>283</v>
      </c>
      <c r="B197" s="20" t="s">
        <v>432</v>
      </c>
      <c r="C197" s="21">
        <v>8</v>
      </c>
      <c r="D197" s="22">
        <v>3359</v>
      </c>
      <c r="E197" s="23">
        <f>IF(D197,D197/(600*C197),"")</f>
        <v>0.6997916666666667</v>
      </c>
      <c r="F197" s="24" t="s">
        <v>686</v>
      </c>
    </row>
    <row r="198" spans="1:6" x14ac:dyDescent="0.3">
      <c r="A198" s="26" t="s">
        <v>236</v>
      </c>
      <c r="B198" s="27" t="s">
        <v>434</v>
      </c>
      <c r="C198" s="28">
        <v>6</v>
      </c>
      <c r="D198" s="29">
        <v>3355</v>
      </c>
      <c r="E198" s="30">
        <f>IF(D198,D198/(600*C198),"")</f>
        <v>0.93194444444444446</v>
      </c>
      <c r="F198" s="31" t="s">
        <v>596</v>
      </c>
    </row>
    <row r="199" spans="1:6" x14ac:dyDescent="0.3">
      <c r="A199" s="13" t="s">
        <v>341</v>
      </c>
      <c r="B199" s="14" t="s">
        <v>433</v>
      </c>
      <c r="C199" s="15">
        <v>6</v>
      </c>
      <c r="D199" s="16">
        <v>3355</v>
      </c>
      <c r="E199" s="17">
        <f>IF(D199,D199/(600*C199),"")</f>
        <v>0.93194444444444446</v>
      </c>
      <c r="F199" s="18" t="s">
        <v>574</v>
      </c>
    </row>
    <row r="200" spans="1:6" x14ac:dyDescent="0.3">
      <c r="A200" s="26" t="s">
        <v>148</v>
      </c>
      <c r="B200" s="27" t="s">
        <v>434</v>
      </c>
      <c r="C200" s="28">
        <v>6</v>
      </c>
      <c r="D200" s="29">
        <v>3351</v>
      </c>
      <c r="E200" s="30">
        <f>IF(D200,D200/(600*C200),"")</f>
        <v>0.93083333333333329</v>
      </c>
      <c r="F200" s="31" t="s">
        <v>589</v>
      </c>
    </row>
    <row r="201" spans="1:6" x14ac:dyDescent="0.3">
      <c r="A201" s="7" t="s">
        <v>85</v>
      </c>
      <c r="B201" s="8" t="s">
        <v>435</v>
      </c>
      <c r="C201" s="9">
        <v>9</v>
      </c>
      <c r="D201" s="10">
        <v>3348</v>
      </c>
      <c r="E201" s="11">
        <f>IF(D201,D201/(600*C201),"")</f>
        <v>0.62</v>
      </c>
      <c r="F201" s="12" t="s">
        <v>723</v>
      </c>
    </row>
    <row r="202" spans="1:6" x14ac:dyDescent="0.3">
      <c r="A202" s="26" t="s">
        <v>349</v>
      </c>
      <c r="B202" s="27" t="s">
        <v>434</v>
      </c>
      <c r="C202" s="28">
        <v>5</v>
      </c>
      <c r="D202" s="29">
        <v>3345</v>
      </c>
      <c r="E202" s="30">
        <f>IF(D202,D202/(600*C202),"")</f>
        <v>1.115</v>
      </c>
      <c r="F202" s="31" t="s">
        <v>544</v>
      </c>
    </row>
    <row r="203" spans="1:6" x14ac:dyDescent="0.3">
      <c r="A203" s="26" t="s">
        <v>52</v>
      </c>
      <c r="B203" s="27" t="s">
        <v>434</v>
      </c>
      <c r="C203" s="28">
        <v>6</v>
      </c>
      <c r="D203" s="29">
        <v>3340</v>
      </c>
      <c r="E203" s="30">
        <f>IF(D203,D203/(600*C203),"")</f>
        <v>0.92777777777777781</v>
      </c>
      <c r="F203" s="31" t="s">
        <v>580</v>
      </c>
    </row>
    <row r="204" spans="1:6" x14ac:dyDescent="0.3">
      <c r="A204" s="7" t="s">
        <v>367</v>
      </c>
      <c r="B204" s="8" t="s">
        <v>435</v>
      </c>
      <c r="C204" s="9">
        <v>7</v>
      </c>
      <c r="D204" s="10">
        <v>3339</v>
      </c>
      <c r="E204" s="11">
        <f>IF(D204,D204/(600*C204),"")</f>
        <v>0.79500000000000004</v>
      </c>
      <c r="F204" s="12" t="s">
        <v>662</v>
      </c>
    </row>
    <row r="205" spans="1:6" x14ac:dyDescent="0.3">
      <c r="A205" s="26" t="s">
        <v>298</v>
      </c>
      <c r="B205" s="27" t="s">
        <v>434</v>
      </c>
      <c r="C205" s="28">
        <v>7</v>
      </c>
      <c r="D205" s="29">
        <v>3339</v>
      </c>
      <c r="E205" s="30">
        <f>IF(D205,D205/(600*C205),"")</f>
        <v>0.79500000000000004</v>
      </c>
      <c r="F205" s="31" t="s">
        <v>661</v>
      </c>
    </row>
    <row r="206" spans="1:6" x14ac:dyDescent="0.3">
      <c r="A206" s="13" t="s">
        <v>393</v>
      </c>
      <c r="B206" s="14" t="s">
        <v>433</v>
      </c>
      <c r="C206" s="15">
        <v>5</v>
      </c>
      <c r="D206" s="16">
        <v>3330</v>
      </c>
      <c r="E206" s="17">
        <f>IF(D206,D206/(600*C206),"")</f>
        <v>1.1100000000000001</v>
      </c>
      <c r="F206" s="18" t="s">
        <v>532</v>
      </c>
    </row>
    <row r="207" spans="1:6" x14ac:dyDescent="0.3">
      <c r="A207" s="13" t="s">
        <v>28</v>
      </c>
      <c r="B207" s="14" t="s">
        <v>433</v>
      </c>
      <c r="C207" s="15">
        <v>6</v>
      </c>
      <c r="D207" s="16">
        <v>3330</v>
      </c>
      <c r="E207" s="17">
        <f>IF(D207,D207/(600*C207),"")</f>
        <v>0.92500000000000004</v>
      </c>
      <c r="F207" s="18" t="s">
        <v>570</v>
      </c>
    </row>
    <row r="208" spans="1:6" x14ac:dyDescent="0.3">
      <c r="A208" s="19" t="s">
        <v>389</v>
      </c>
      <c r="B208" s="20" t="s">
        <v>432</v>
      </c>
      <c r="C208" s="21">
        <v>6</v>
      </c>
      <c r="D208" s="22">
        <v>3330</v>
      </c>
      <c r="E208" s="23">
        <f>IF(D208,D208/(600*C208),"")</f>
        <v>0.92500000000000004</v>
      </c>
      <c r="F208" s="24" t="s">
        <v>609</v>
      </c>
    </row>
    <row r="209" spans="1:6" x14ac:dyDescent="0.3">
      <c r="A209" s="33" t="s">
        <v>317</v>
      </c>
      <c r="B209" s="34" t="s">
        <v>88</v>
      </c>
      <c r="C209" s="35">
        <v>5</v>
      </c>
      <c r="D209" s="36">
        <v>3311</v>
      </c>
      <c r="E209" s="37">
        <f>IF(D209,D209/(600*C209),"")</f>
        <v>1.1036666666666666</v>
      </c>
      <c r="F209" s="38" t="s">
        <v>1260</v>
      </c>
    </row>
    <row r="210" spans="1:6" x14ac:dyDescent="0.3">
      <c r="A210" s="13" t="s">
        <v>423</v>
      </c>
      <c r="B210" s="14" t="s">
        <v>433</v>
      </c>
      <c r="C210" s="15">
        <v>8</v>
      </c>
      <c r="D210" s="16">
        <v>3311</v>
      </c>
      <c r="E210" s="17">
        <f>IF(D210,D210/(600*C210),"")</f>
        <v>0.68979166666666669</v>
      </c>
      <c r="F210" s="18" t="s">
        <v>698</v>
      </c>
    </row>
    <row r="211" spans="1:6" x14ac:dyDescent="0.3">
      <c r="A211" s="7" t="s">
        <v>309</v>
      </c>
      <c r="B211" s="8" t="s">
        <v>435</v>
      </c>
      <c r="C211" s="9">
        <v>7</v>
      </c>
      <c r="D211" s="10">
        <v>3305</v>
      </c>
      <c r="E211" s="11">
        <f>IF(D211,D211/(600*C211),"")</f>
        <v>0.78690476190476188</v>
      </c>
      <c r="F211" s="12" t="s">
        <v>660</v>
      </c>
    </row>
    <row r="212" spans="1:6" x14ac:dyDescent="0.3">
      <c r="A212" s="33" t="s">
        <v>378</v>
      </c>
      <c r="B212" s="34" t="s">
        <v>88</v>
      </c>
      <c r="C212" s="35">
        <v>5</v>
      </c>
      <c r="D212" s="36">
        <v>3300</v>
      </c>
      <c r="E212" s="37">
        <f>IF(D212,D212/(600*C212),"")</f>
        <v>1.1000000000000001</v>
      </c>
      <c r="F212" s="38" t="s">
        <v>1265</v>
      </c>
    </row>
    <row r="213" spans="1:6" x14ac:dyDescent="0.3">
      <c r="A213" s="26" t="s">
        <v>147</v>
      </c>
      <c r="B213" s="27" t="s">
        <v>434</v>
      </c>
      <c r="C213" s="28">
        <v>5</v>
      </c>
      <c r="D213" s="29">
        <v>3300</v>
      </c>
      <c r="E213" s="30">
        <f>IF(D213,D213/(600*C213),"")</f>
        <v>1.1000000000000001</v>
      </c>
      <c r="F213" s="31" t="s">
        <v>533</v>
      </c>
    </row>
    <row r="214" spans="1:6" x14ac:dyDescent="0.3">
      <c r="A214" s="13" t="s">
        <v>127</v>
      </c>
      <c r="B214" s="14" t="s">
        <v>433</v>
      </c>
      <c r="C214" s="15">
        <v>5</v>
      </c>
      <c r="D214" s="16">
        <v>3300</v>
      </c>
      <c r="E214" s="17">
        <f>IF(D214,D214/(600*C214),"")</f>
        <v>1.1000000000000001</v>
      </c>
      <c r="F214" s="18" t="s">
        <v>541</v>
      </c>
    </row>
    <row r="215" spans="1:6" x14ac:dyDescent="0.3">
      <c r="A215" s="13" t="s">
        <v>219</v>
      </c>
      <c r="B215" s="14" t="s">
        <v>433</v>
      </c>
      <c r="C215" s="15">
        <v>5</v>
      </c>
      <c r="D215" s="16">
        <v>3300</v>
      </c>
      <c r="E215" s="17">
        <f>IF(D215,D215/(600*C215),"")</f>
        <v>1.1000000000000001</v>
      </c>
      <c r="F215" s="18" t="s">
        <v>560</v>
      </c>
    </row>
    <row r="216" spans="1:6" x14ac:dyDescent="0.3">
      <c r="A216" s="7" t="s">
        <v>308</v>
      </c>
      <c r="B216" s="8" t="s">
        <v>435</v>
      </c>
      <c r="C216" s="9">
        <v>6</v>
      </c>
      <c r="D216" s="10">
        <v>3283</v>
      </c>
      <c r="E216" s="11">
        <f>IF(D216,D216/(600*C216),"")</f>
        <v>0.91194444444444445</v>
      </c>
      <c r="F216" s="12" t="s">
        <v>600</v>
      </c>
    </row>
    <row r="217" spans="1:6" x14ac:dyDescent="0.3">
      <c r="A217" s="26" t="s">
        <v>235</v>
      </c>
      <c r="B217" s="27" t="s">
        <v>434</v>
      </c>
      <c r="C217" s="28">
        <v>5</v>
      </c>
      <c r="D217" s="29">
        <v>3281</v>
      </c>
      <c r="E217" s="30">
        <f>IF(D217,D217/(600*C217),"")</f>
        <v>1.0936666666666666</v>
      </c>
      <c r="F217" s="31" t="s">
        <v>559</v>
      </c>
    </row>
    <row r="218" spans="1:6" x14ac:dyDescent="0.3">
      <c r="A218" s="19" t="s">
        <v>19</v>
      </c>
      <c r="B218" s="20" t="s">
        <v>432</v>
      </c>
      <c r="C218" s="21">
        <v>7</v>
      </c>
      <c r="D218" s="22">
        <v>3275</v>
      </c>
      <c r="E218" s="23">
        <f>IF(D218,D218/(600*C218),"")</f>
        <v>0.77976190476190477</v>
      </c>
      <c r="F218" s="24" t="s">
        <v>613</v>
      </c>
    </row>
    <row r="219" spans="1:6" x14ac:dyDescent="0.3">
      <c r="A219" s="19" t="s">
        <v>391</v>
      </c>
      <c r="B219" s="20" t="s">
        <v>432</v>
      </c>
      <c r="C219" s="21">
        <v>7</v>
      </c>
      <c r="D219" s="22">
        <v>3275</v>
      </c>
      <c r="E219" s="23">
        <f>IF(D219,D219/(600*C219),"")</f>
        <v>0.77976190476190477</v>
      </c>
      <c r="F219" s="24" t="s">
        <v>679</v>
      </c>
    </row>
    <row r="220" spans="1:6" x14ac:dyDescent="0.3">
      <c r="A220" s="19" t="s">
        <v>210</v>
      </c>
      <c r="B220" s="20" t="s">
        <v>432</v>
      </c>
      <c r="C220" s="21">
        <v>7</v>
      </c>
      <c r="D220" s="22">
        <v>3275</v>
      </c>
      <c r="E220" s="23">
        <f>IF(D220,D220/(600*C220),"")</f>
        <v>0.77976190476190477</v>
      </c>
      <c r="F220" s="24" t="s">
        <v>674</v>
      </c>
    </row>
    <row r="221" spans="1:6" x14ac:dyDescent="0.3">
      <c r="A221" s="13" t="s">
        <v>395</v>
      </c>
      <c r="B221" s="14" t="s">
        <v>433</v>
      </c>
      <c r="C221" s="15">
        <v>7</v>
      </c>
      <c r="D221" s="16">
        <v>3275</v>
      </c>
      <c r="E221" s="17">
        <f>IF(D221,D221/(600*C221),"")</f>
        <v>0.77976190476190477</v>
      </c>
      <c r="F221" s="18" t="s">
        <v>673</v>
      </c>
    </row>
    <row r="222" spans="1:6" x14ac:dyDescent="0.3">
      <c r="A222" s="19" t="s">
        <v>115</v>
      </c>
      <c r="B222" s="20" t="s">
        <v>432</v>
      </c>
      <c r="C222" s="21">
        <v>7</v>
      </c>
      <c r="D222" s="22">
        <v>3275</v>
      </c>
      <c r="E222" s="23">
        <f>IF(D222,D222/(600*C222),"")</f>
        <v>0.77976190476190477</v>
      </c>
      <c r="F222" s="24" t="s">
        <v>613</v>
      </c>
    </row>
    <row r="223" spans="1:6" x14ac:dyDescent="0.3">
      <c r="A223" s="19" t="s">
        <v>209</v>
      </c>
      <c r="B223" s="20" t="s">
        <v>432</v>
      </c>
      <c r="C223" s="21">
        <v>7</v>
      </c>
      <c r="D223" s="22">
        <v>3275</v>
      </c>
      <c r="E223" s="23">
        <f>IF(D223,D223/(600*C223),"")</f>
        <v>0.77976190476190477</v>
      </c>
      <c r="F223" s="24" t="s">
        <v>613</v>
      </c>
    </row>
    <row r="224" spans="1:6" x14ac:dyDescent="0.3">
      <c r="A224" s="13" t="s">
        <v>394</v>
      </c>
      <c r="B224" s="14" t="s">
        <v>433</v>
      </c>
      <c r="C224" s="15">
        <v>6</v>
      </c>
      <c r="D224" s="16">
        <v>3272</v>
      </c>
      <c r="E224" s="17">
        <f>IF(D224,D224/(600*C224),"")</f>
        <v>0.90888888888888886</v>
      </c>
      <c r="F224" s="18" t="s">
        <v>572</v>
      </c>
    </row>
    <row r="225" spans="1:6" x14ac:dyDescent="0.3">
      <c r="A225" s="26" t="s">
        <v>145</v>
      </c>
      <c r="B225" s="32" t="s">
        <v>434</v>
      </c>
      <c r="C225" s="28">
        <v>4</v>
      </c>
      <c r="D225" s="29">
        <v>3264</v>
      </c>
      <c r="E225" s="30">
        <f>IF(D225,D225/(600*C225),"")</f>
        <v>1.36</v>
      </c>
      <c r="F225" s="31" t="s">
        <v>509</v>
      </c>
    </row>
    <row r="226" spans="1:6" x14ac:dyDescent="0.3">
      <c r="A226" s="19" t="s">
        <v>20</v>
      </c>
      <c r="B226" s="20" t="s">
        <v>432</v>
      </c>
      <c r="C226" s="21">
        <v>8</v>
      </c>
      <c r="D226" s="22">
        <v>3264</v>
      </c>
      <c r="E226" s="23">
        <f>IF(D226,D226/(600*C226),"")</f>
        <v>0.68</v>
      </c>
      <c r="F226" s="24" t="s">
        <v>613</v>
      </c>
    </row>
    <row r="227" spans="1:6" x14ac:dyDescent="0.3">
      <c r="A227" s="19" t="s">
        <v>211</v>
      </c>
      <c r="B227" s="20" t="s">
        <v>432</v>
      </c>
      <c r="C227" s="21">
        <v>8</v>
      </c>
      <c r="D227" s="22">
        <v>3264</v>
      </c>
      <c r="E227" s="23">
        <f>IF(D227,D227/(600*C227),"")</f>
        <v>0.68</v>
      </c>
      <c r="F227" s="24" t="s">
        <v>613</v>
      </c>
    </row>
    <row r="228" spans="1:6" x14ac:dyDescent="0.3">
      <c r="A228" s="19" t="s">
        <v>116</v>
      </c>
      <c r="B228" s="20" t="s">
        <v>432</v>
      </c>
      <c r="C228" s="21">
        <v>8</v>
      </c>
      <c r="D228" s="22">
        <v>3264</v>
      </c>
      <c r="E228" s="23">
        <f>IF(D228,D228/(600*C228),"")</f>
        <v>0.68</v>
      </c>
      <c r="F228" s="24" t="s">
        <v>613</v>
      </c>
    </row>
    <row r="229" spans="1:6" x14ac:dyDescent="0.3">
      <c r="A229" s="26" t="s">
        <v>297</v>
      </c>
      <c r="B229" s="27" t="s">
        <v>434</v>
      </c>
      <c r="C229" s="28">
        <v>6</v>
      </c>
      <c r="D229" s="29">
        <v>3261</v>
      </c>
      <c r="E229" s="30">
        <f>IF(D229,D229/(600*C229),"")</f>
        <v>0.90583333333333338</v>
      </c>
      <c r="F229" s="31" t="s">
        <v>578</v>
      </c>
    </row>
    <row r="230" spans="1:6" x14ac:dyDescent="0.3">
      <c r="A230" s="13" t="s">
        <v>224</v>
      </c>
      <c r="B230" s="14" t="s">
        <v>433</v>
      </c>
      <c r="C230" s="15">
        <v>7</v>
      </c>
      <c r="D230" s="16">
        <v>3259</v>
      </c>
      <c r="E230" s="17">
        <f>IF(D230,D230/(600*C230),"")</f>
        <v>0.77595238095238095</v>
      </c>
      <c r="F230" s="18" t="s">
        <v>669</v>
      </c>
    </row>
    <row r="231" spans="1:6" x14ac:dyDescent="0.3">
      <c r="A231" s="33" t="s">
        <v>375</v>
      </c>
      <c r="B231" s="40" t="s">
        <v>88</v>
      </c>
      <c r="C231" s="35">
        <v>3</v>
      </c>
      <c r="D231" s="36">
        <v>3257</v>
      </c>
      <c r="E231" s="37">
        <f>IF(D231,D231/(600*C231),"")</f>
        <v>1.8094444444444444</v>
      </c>
      <c r="F231" s="38" t="s">
        <v>1251</v>
      </c>
    </row>
    <row r="232" spans="1:6" x14ac:dyDescent="0.3">
      <c r="A232" s="26" t="s">
        <v>296</v>
      </c>
      <c r="B232" s="27" t="s">
        <v>434</v>
      </c>
      <c r="C232" s="28">
        <v>5</v>
      </c>
      <c r="D232" s="29">
        <v>3240</v>
      </c>
      <c r="E232" s="30">
        <f>IF(D232,D232/(600*C232),"")</f>
        <v>1.08</v>
      </c>
      <c r="F232" s="31" t="s">
        <v>552</v>
      </c>
    </row>
    <row r="233" spans="1:6" x14ac:dyDescent="0.3">
      <c r="A233" s="13" t="s">
        <v>226</v>
      </c>
      <c r="B233" s="25" t="s">
        <v>433</v>
      </c>
      <c r="C233" s="15">
        <v>8</v>
      </c>
      <c r="D233" s="16">
        <v>3240</v>
      </c>
      <c r="E233" s="17">
        <f>IF(D233,D233/(600*C233),"")</f>
        <v>0.67500000000000004</v>
      </c>
      <c r="F233" s="18" t="s">
        <v>635</v>
      </c>
    </row>
    <row r="234" spans="1:6" x14ac:dyDescent="0.3">
      <c r="A234" s="13" t="s">
        <v>131</v>
      </c>
      <c r="B234" s="14" t="s">
        <v>433</v>
      </c>
      <c r="C234" s="15">
        <v>6</v>
      </c>
      <c r="D234" s="16">
        <v>3239</v>
      </c>
      <c r="E234" s="17">
        <f>IF(D234,D234/(600*C234),"")</f>
        <v>0.8997222222222222</v>
      </c>
      <c r="F234" s="18" t="s">
        <v>601</v>
      </c>
    </row>
    <row r="235" spans="1:6" x14ac:dyDescent="0.3">
      <c r="A235" s="7" t="s">
        <v>363</v>
      </c>
      <c r="B235" s="8" t="s">
        <v>435</v>
      </c>
      <c r="C235" s="9">
        <v>6</v>
      </c>
      <c r="D235" s="10">
        <v>3239</v>
      </c>
      <c r="E235" s="11">
        <f>IF(D235,D235/(600*C235),"")</f>
        <v>0.8997222222222222</v>
      </c>
      <c r="F235" s="12" t="s">
        <v>586</v>
      </c>
    </row>
    <row r="236" spans="1:6" x14ac:dyDescent="0.3">
      <c r="A236" s="7" t="s">
        <v>362</v>
      </c>
      <c r="B236" s="8" t="s">
        <v>435</v>
      </c>
      <c r="C236" s="9">
        <v>6</v>
      </c>
      <c r="D236" s="10">
        <v>3239</v>
      </c>
      <c r="E236" s="11">
        <f>IF(D236,D236/(600*C236),"")</f>
        <v>0.8997222222222222</v>
      </c>
      <c r="F236" s="12" t="s">
        <v>587</v>
      </c>
    </row>
    <row r="237" spans="1:6" x14ac:dyDescent="0.3">
      <c r="A237" s="26" t="s">
        <v>1297</v>
      </c>
      <c r="B237" s="27" t="s">
        <v>434</v>
      </c>
      <c r="C237" s="28">
        <v>6</v>
      </c>
      <c r="D237" s="29">
        <v>3239</v>
      </c>
      <c r="E237" s="30">
        <f>IF(D237,D237/(600*C237),"")</f>
        <v>0.8997222222222222</v>
      </c>
      <c r="F237" s="31" t="s">
        <v>1298</v>
      </c>
    </row>
    <row r="238" spans="1:6" x14ac:dyDescent="0.3">
      <c r="A238" s="19" t="s">
        <v>392</v>
      </c>
      <c r="B238" s="20" t="s">
        <v>432</v>
      </c>
      <c r="C238" s="21">
        <v>8</v>
      </c>
      <c r="D238" s="22">
        <v>3237</v>
      </c>
      <c r="E238" s="23">
        <f>IF(D238,D238/(600*C238),"")</f>
        <v>0.67437499999999995</v>
      </c>
      <c r="F238" s="24" t="s">
        <v>704</v>
      </c>
    </row>
    <row r="239" spans="1:6" x14ac:dyDescent="0.3">
      <c r="A239" s="26" t="s">
        <v>53</v>
      </c>
      <c r="B239" s="27" t="s">
        <v>434</v>
      </c>
      <c r="C239" s="28">
        <v>6</v>
      </c>
      <c r="D239" s="29">
        <v>3236</v>
      </c>
      <c r="E239" s="30">
        <f>IF(D239,D239/(600*C239),"")</f>
        <v>0.89888888888888885</v>
      </c>
      <c r="F239" s="31" t="s">
        <v>571</v>
      </c>
    </row>
    <row r="240" spans="1:6" x14ac:dyDescent="0.3">
      <c r="A240" s="13" t="s">
        <v>34</v>
      </c>
      <c r="B240" s="14" t="s">
        <v>433</v>
      </c>
      <c r="C240" s="15">
        <v>7</v>
      </c>
      <c r="D240" s="16">
        <v>3233</v>
      </c>
      <c r="E240" s="17">
        <f>IF(D240,D240/(600*C240),"")</f>
        <v>0.76976190476190476</v>
      </c>
      <c r="F240" s="18" t="s">
        <v>680</v>
      </c>
    </row>
    <row r="241" spans="1:6" x14ac:dyDescent="0.3">
      <c r="A241" s="13" t="s">
        <v>421</v>
      </c>
      <c r="B241" s="14" t="s">
        <v>433</v>
      </c>
      <c r="C241" s="15">
        <v>7</v>
      </c>
      <c r="D241" s="16">
        <v>3233</v>
      </c>
      <c r="E241" s="17">
        <f>IF(D241,D241/(600*C241),"")</f>
        <v>0.76976190476190476</v>
      </c>
      <c r="F241" s="18" t="s">
        <v>677</v>
      </c>
    </row>
    <row r="242" spans="1:6" x14ac:dyDescent="0.3">
      <c r="A242" s="13" t="s">
        <v>343</v>
      </c>
      <c r="B242" s="14" t="s">
        <v>433</v>
      </c>
      <c r="C242" s="15">
        <v>7</v>
      </c>
      <c r="D242" s="16">
        <v>3233</v>
      </c>
      <c r="E242" s="17">
        <f>IF(D242,D242/(600*C242),"")</f>
        <v>0.76976190476190476</v>
      </c>
      <c r="F242" s="18" t="s">
        <v>664</v>
      </c>
    </row>
    <row r="243" spans="1:6" x14ac:dyDescent="0.3">
      <c r="A243" s="13" t="s">
        <v>37</v>
      </c>
      <c r="B243" s="14" t="s">
        <v>433</v>
      </c>
      <c r="C243" s="15">
        <v>8</v>
      </c>
      <c r="D243" s="16">
        <v>3216</v>
      </c>
      <c r="E243" s="17">
        <f>IF(D243,D243/(600*C243),"")</f>
        <v>0.67</v>
      </c>
      <c r="F243" s="18" t="s">
        <v>708</v>
      </c>
    </row>
    <row r="244" spans="1:6" x14ac:dyDescent="0.3">
      <c r="A244" s="13" t="s">
        <v>227</v>
      </c>
      <c r="B244" s="14" t="s">
        <v>433</v>
      </c>
      <c r="C244" s="15">
        <v>8</v>
      </c>
      <c r="D244" s="16">
        <v>3216</v>
      </c>
      <c r="E244" s="17">
        <f>IF(D244,D244/(600*C244),"")</f>
        <v>0.67</v>
      </c>
      <c r="F244" s="18" t="s">
        <v>701</v>
      </c>
    </row>
    <row r="245" spans="1:6" x14ac:dyDescent="0.3">
      <c r="A245" s="13" t="s">
        <v>139</v>
      </c>
      <c r="B245" s="14" t="s">
        <v>433</v>
      </c>
      <c r="C245" s="15">
        <v>8</v>
      </c>
      <c r="D245" s="16">
        <v>3216</v>
      </c>
      <c r="E245" s="17">
        <f>IF(D245,D245/(600*C245),"")</f>
        <v>0.67</v>
      </c>
      <c r="F245" s="18" t="s">
        <v>613</v>
      </c>
    </row>
    <row r="246" spans="1:6" x14ac:dyDescent="0.3">
      <c r="A246" s="26" t="s">
        <v>49</v>
      </c>
      <c r="B246" s="27" t="s">
        <v>434</v>
      </c>
      <c r="C246" s="28">
        <v>5</v>
      </c>
      <c r="D246" s="29">
        <v>3210</v>
      </c>
      <c r="E246" s="30">
        <f>IF(D246,D246/(600*C246),"")</f>
        <v>1.07</v>
      </c>
      <c r="F246" s="31" t="s">
        <v>531</v>
      </c>
    </row>
    <row r="247" spans="1:6" x14ac:dyDescent="0.3">
      <c r="A247" s="26" t="s">
        <v>48</v>
      </c>
      <c r="B247" s="27" t="s">
        <v>434</v>
      </c>
      <c r="C247" s="28">
        <v>5</v>
      </c>
      <c r="D247" s="29">
        <v>3210</v>
      </c>
      <c r="E247" s="30">
        <f>IF(D247,D247/(600*C247),"")</f>
        <v>1.07</v>
      </c>
      <c r="F247" s="31" t="s">
        <v>531</v>
      </c>
    </row>
    <row r="248" spans="1:6" x14ac:dyDescent="0.3">
      <c r="A248" s="13" t="s">
        <v>135</v>
      </c>
      <c r="B248" s="14" t="s">
        <v>433</v>
      </c>
      <c r="C248" s="15">
        <v>7</v>
      </c>
      <c r="D248" s="16">
        <v>3187</v>
      </c>
      <c r="E248" s="17">
        <f>IF(D248,D248/(600*C248),"")</f>
        <v>0.75880952380952382</v>
      </c>
      <c r="F248" s="18" t="s">
        <v>678</v>
      </c>
    </row>
    <row r="249" spans="1:6" x14ac:dyDescent="0.3">
      <c r="A249" s="7" t="s">
        <v>312</v>
      </c>
      <c r="B249" s="8" t="s">
        <v>435</v>
      </c>
      <c r="C249" s="9">
        <v>10</v>
      </c>
      <c r="D249" s="10">
        <v>3179</v>
      </c>
      <c r="E249" s="11">
        <f>IF(D249,D249/(600*C249),"")</f>
        <v>0.52983333333333338</v>
      </c>
      <c r="F249" s="12" t="s">
        <v>730</v>
      </c>
    </row>
    <row r="250" spans="1:6" x14ac:dyDescent="0.3">
      <c r="A250" s="7" t="s">
        <v>76</v>
      </c>
      <c r="B250" s="8" t="s">
        <v>435</v>
      </c>
      <c r="C250" s="9">
        <v>6</v>
      </c>
      <c r="D250" s="10">
        <v>3178</v>
      </c>
      <c r="E250" s="11">
        <f>IF(D250,D250/(600*C250),"")</f>
        <v>0.88277777777777777</v>
      </c>
      <c r="F250" s="12" t="s">
        <v>577</v>
      </c>
    </row>
    <row r="251" spans="1:6" x14ac:dyDescent="0.3">
      <c r="A251" s="19" t="s">
        <v>332</v>
      </c>
      <c r="B251" s="20" t="s">
        <v>432</v>
      </c>
      <c r="C251" s="21">
        <v>5</v>
      </c>
      <c r="D251" s="22">
        <v>3171</v>
      </c>
      <c r="E251" s="23">
        <f>IF(D251,D251/(600*C251),"")</f>
        <v>1.0569999999999999</v>
      </c>
      <c r="F251" s="24" t="s">
        <v>567</v>
      </c>
    </row>
    <row r="252" spans="1:6" x14ac:dyDescent="0.3">
      <c r="A252" s="19" t="s">
        <v>207</v>
      </c>
      <c r="B252" s="20" t="s">
        <v>432</v>
      </c>
      <c r="C252" s="21">
        <v>6</v>
      </c>
      <c r="D252" s="22">
        <v>3167</v>
      </c>
      <c r="E252" s="23">
        <f>IF(D252,D252/(600*C252),"")</f>
        <v>0.87972222222222218</v>
      </c>
      <c r="F252" s="24" t="s">
        <v>608</v>
      </c>
    </row>
    <row r="253" spans="1:6" x14ac:dyDescent="0.3">
      <c r="A253" s="7" t="s">
        <v>253</v>
      </c>
      <c r="B253" s="39" t="s">
        <v>435</v>
      </c>
      <c r="C253" s="9">
        <v>7</v>
      </c>
      <c r="D253" s="10">
        <v>3150</v>
      </c>
      <c r="E253" s="11">
        <f>IF(D253,D253/(600*C253),"")</f>
        <v>0.75</v>
      </c>
      <c r="F253" s="12" t="s">
        <v>613</v>
      </c>
    </row>
    <row r="254" spans="1:6" x14ac:dyDescent="0.3">
      <c r="A254" s="7" t="s">
        <v>174</v>
      </c>
      <c r="B254" s="8" t="s">
        <v>435</v>
      </c>
      <c r="C254" s="9">
        <v>7</v>
      </c>
      <c r="D254" s="10">
        <v>3150</v>
      </c>
      <c r="E254" s="11">
        <f>IF(D254,D254/(600*C254),"")</f>
        <v>0.75</v>
      </c>
      <c r="F254" s="12" t="s">
        <v>668</v>
      </c>
    </row>
    <row r="255" spans="1:6" x14ac:dyDescent="0.3">
      <c r="A255" s="7" t="s">
        <v>366</v>
      </c>
      <c r="B255" s="8" t="s">
        <v>435</v>
      </c>
      <c r="C255" s="9">
        <v>7</v>
      </c>
      <c r="D255" s="10">
        <v>3150</v>
      </c>
      <c r="E255" s="11">
        <f>IF(D255,D255/(600*C255),"")</f>
        <v>0.75</v>
      </c>
      <c r="F255" s="12" t="s">
        <v>613</v>
      </c>
    </row>
    <row r="256" spans="1:6" x14ac:dyDescent="0.3">
      <c r="A256" s="13" t="s">
        <v>287</v>
      </c>
      <c r="B256" s="14" t="s">
        <v>433</v>
      </c>
      <c r="C256" s="15">
        <v>5</v>
      </c>
      <c r="D256" s="16">
        <v>3149</v>
      </c>
      <c r="E256" s="17">
        <f>IF(D256,D256/(600*C256),"")</f>
        <v>1.0496666666666667</v>
      </c>
      <c r="F256" s="18" t="s">
        <v>537</v>
      </c>
    </row>
    <row r="257" spans="1:6" x14ac:dyDescent="0.3">
      <c r="A257" s="26" t="s">
        <v>1295</v>
      </c>
      <c r="B257" s="27" t="s">
        <v>434</v>
      </c>
      <c r="C257" s="28">
        <v>5</v>
      </c>
      <c r="D257" s="29">
        <v>3149</v>
      </c>
      <c r="E257" s="30">
        <f>IF(D257,D257/(600*C257),"")</f>
        <v>1.0496666666666667</v>
      </c>
      <c r="F257" s="31" t="s">
        <v>1296</v>
      </c>
    </row>
    <row r="258" spans="1:6" x14ac:dyDescent="0.3">
      <c r="A258" s="19" t="s">
        <v>279</v>
      </c>
      <c r="B258" s="20" t="s">
        <v>432</v>
      </c>
      <c r="C258" s="21">
        <v>6</v>
      </c>
      <c r="D258" s="22">
        <v>3142</v>
      </c>
      <c r="E258" s="23">
        <f>IF(D258,D258/(600*C258),"")</f>
        <v>0.87277777777777776</v>
      </c>
      <c r="F258" s="24" t="s">
        <v>607</v>
      </c>
    </row>
    <row r="259" spans="1:6" x14ac:dyDescent="0.3">
      <c r="A259" s="7" t="s">
        <v>74</v>
      </c>
      <c r="B259" s="8" t="s">
        <v>435</v>
      </c>
      <c r="C259" s="9">
        <v>5</v>
      </c>
      <c r="D259" s="10">
        <v>3134</v>
      </c>
      <c r="E259" s="11">
        <f>IF(D259,D259/(600*C259),"")</f>
        <v>1.0446666666666666</v>
      </c>
      <c r="F259" s="12" t="s">
        <v>549</v>
      </c>
    </row>
    <row r="260" spans="1:6" x14ac:dyDescent="0.3">
      <c r="A260" s="13" t="s">
        <v>221</v>
      </c>
      <c r="B260" s="14" t="s">
        <v>433</v>
      </c>
      <c r="C260" s="15">
        <v>6</v>
      </c>
      <c r="D260" s="16">
        <v>3124</v>
      </c>
      <c r="E260" s="17">
        <f>IF(D260,D260/(600*C260),"")</f>
        <v>0.86777777777777776</v>
      </c>
      <c r="F260" s="18" t="s">
        <v>597</v>
      </c>
    </row>
    <row r="261" spans="1:6" x14ac:dyDescent="0.3">
      <c r="A261" s="7" t="s">
        <v>250</v>
      </c>
      <c r="B261" s="8" t="s">
        <v>435</v>
      </c>
      <c r="C261" s="9">
        <v>6</v>
      </c>
      <c r="D261" s="10">
        <v>3099</v>
      </c>
      <c r="E261" s="11">
        <f>IF(D261,D261/(600*C261),"")</f>
        <v>0.86083333333333334</v>
      </c>
      <c r="F261" s="12" t="s">
        <v>593</v>
      </c>
    </row>
    <row r="262" spans="1:6" x14ac:dyDescent="0.3">
      <c r="A262" s="13" t="s">
        <v>222</v>
      </c>
      <c r="B262" s="14" t="s">
        <v>433</v>
      </c>
      <c r="C262" s="15">
        <v>6</v>
      </c>
      <c r="D262" s="16">
        <v>3074</v>
      </c>
      <c r="E262" s="17">
        <f>IF(D262,D262/(600*C262),"")</f>
        <v>0.85388888888888892</v>
      </c>
      <c r="F262" s="18" t="s">
        <v>592</v>
      </c>
    </row>
    <row r="263" spans="1:6" x14ac:dyDescent="0.3">
      <c r="A263" s="7" t="s">
        <v>255</v>
      </c>
      <c r="B263" s="8" t="s">
        <v>435</v>
      </c>
      <c r="C263" s="9">
        <v>7</v>
      </c>
      <c r="D263" s="10">
        <v>3074</v>
      </c>
      <c r="E263" s="11">
        <f>IF(D263,D263/(600*C263),"")</f>
        <v>0.73190476190476195</v>
      </c>
      <c r="F263" s="12" t="s">
        <v>671</v>
      </c>
    </row>
    <row r="264" spans="1:6" x14ac:dyDescent="0.3">
      <c r="A264" s="19" t="s">
        <v>18</v>
      </c>
      <c r="B264" s="20" t="s">
        <v>432</v>
      </c>
      <c r="C264" s="21">
        <v>6</v>
      </c>
      <c r="D264" s="22">
        <v>3060</v>
      </c>
      <c r="E264" s="23">
        <f>IF(D264,D264/(600*C264),"")</f>
        <v>0.85</v>
      </c>
      <c r="F264" s="24" t="s">
        <v>612</v>
      </c>
    </row>
    <row r="265" spans="1:6" x14ac:dyDescent="0.3">
      <c r="A265" s="13" t="s">
        <v>29</v>
      </c>
      <c r="B265" s="14" t="s">
        <v>433</v>
      </c>
      <c r="C265" s="15">
        <v>6</v>
      </c>
      <c r="D265" s="16">
        <v>3060</v>
      </c>
      <c r="E265" s="17">
        <f>IF(D265,D265/(600*C265),"")</f>
        <v>0.85</v>
      </c>
      <c r="F265" s="18" t="s">
        <v>575</v>
      </c>
    </row>
    <row r="266" spans="1:6" x14ac:dyDescent="0.3">
      <c r="A266" s="13" t="s">
        <v>132</v>
      </c>
      <c r="B266" s="14" t="s">
        <v>433</v>
      </c>
      <c r="C266" s="15">
        <v>6</v>
      </c>
      <c r="D266" s="16">
        <v>3060</v>
      </c>
      <c r="E266" s="17">
        <f>IF(D266,D266/(600*C266),"")</f>
        <v>0.85</v>
      </c>
      <c r="F266" s="18" t="s">
        <v>594</v>
      </c>
    </row>
    <row r="267" spans="1:6" x14ac:dyDescent="0.3">
      <c r="A267" s="13" t="s">
        <v>420</v>
      </c>
      <c r="B267" s="14" t="s">
        <v>433</v>
      </c>
      <c r="C267" s="15">
        <v>6</v>
      </c>
      <c r="D267" s="16">
        <v>3060</v>
      </c>
      <c r="E267" s="17">
        <f>IF(D267,D267/(600*C267),"")</f>
        <v>0.85</v>
      </c>
      <c r="F267" s="18" t="s">
        <v>573</v>
      </c>
    </row>
    <row r="268" spans="1:6" x14ac:dyDescent="0.3">
      <c r="A268" s="19" t="s">
        <v>208</v>
      </c>
      <c r="B268" s="20" t="s">
        <v>432</v>
      </c>
      <c r="C268" s="21">
        <v>6</v>
      </c>
      <c r="D268" s="22">
        <v>3060</v>
      </c>
      <c r="E268" s="23">
        <f>IF(D268,D268/(600*C268),"")</f>
        <v>0.85</v>
      </c>
      <c r="F268" s="24" t="s">
        <v>610</v>
      </c>
    </row>
    <row r="269" spans="1:6" x14ac:dyDescent="0.3">
      <c r="A269" s="13" t="s">
        <v>342</v>
      </c>
      <c r="B269" s="14" t="s">
        <v>433</v>
      </c>
      <c r="C269" s="15">
        <v>6</v>
      </c>
      <c r="D269" s="16">
        <v>3060</v>
      </c>
      <c r="E269" s="17">
        <f>IF(D269,D269/(600*C269),"")</f>
        <v>0.85</v>
      </c>
      <c r="F269" s="18" t="s">
        <v>591</v>
      </c>
    </row>
    <row r="270" spans="1:6" x14ac:dyDescent="0.3">
      <c r="A270" s="19" t="s">
        <v>113</v>
      </c>
      <c r="B270" s="20" t="s">
        <v>432</v>
      </c>
      <c r="C270" s="21">
        <v>5</v>
      </c>
      <c r="D270" s="22">
        <v>3059</v>
      </c>
      <c r="E270" s="23">
        <f>IF(D270,D270/(600*C270),"")</f>
        <v>1.0196666666666667</v>
      </c>
      <c r="F270" s="24" t="s">
        <v>568</v>
      </c>
    </row>
    <row r="271" spans="1:6" x14ac:dyDescent="0.3">
      <c r="A271" s="7" t="s">
        <v>80</v>
      </c>
      <c r="B271" s="8" t="s">
        <v>435</v>
      </c>
      <c r="C271" s="9">
        <v>7</v>
      </c>
      <c r="D271" s="10">
        <v>3024</v>
      </c>
      <c r="E271" s="11">
        <f>IF(D271,D271/(600*C271),"")</f>
        <v>0.72</v>
      </c>
      <c r="F271" s="12" t="s">
        <v>613</v>
      </c>
    </row>
    <row r="272" spans="1:6" x14ac:dyDescent="0.3">
      <c r="A272" s="7" t="s">
        <v>168</v>
      </c>
      <c r="B272" s="8" t="s">
        <v>435</v>
      </c>
      <c r="C272" s="9">
        <v>5</v>
      </c>
      <c r="D272" s="10">
        <v>3013</v>
      </c>
      <c r="E272" s="11">
        <f>IF(D272,D272/(600*C272),"")</f>
        <v>1.0043333333333333</v>
      </c>
      <c r="F272" s="12" t="s">
        <v>534</v>
      </c>
    </row>
    <row r="273" spans="1:6" x14ac:dyDescent="0.3">
      <c r="A273" s="13" t="s">
        <v>419</v>
      </c>
      <c r="B273" s="14" t="s">
        <v>433</v>
      </c>
      <c r="C273" s="15">
        <v>5</v>
      </c>
      <c r="D273" s="16">
        <v>3000</v>
      </c>
      <c r="E273" s="17">
        <f>IF(D273,D273/(600*C273),"")</f>
        <v>1</v>
      </c>
      <c r="F273" s="18" t="s">
        <v>557</v>
      </c>
    </row>
    <row r="274" spans="1:6" x14ac:dyDescent="0.3">
      <c r="A274" s="7" t="s">
        <v>166</v>
      </c>
      <c r="B274" s="39" t="s">
        <v>435</v>
      </c>
      <c r="C274" s="9">
        <v>5</v>
      </c>
      <c r="D274" s="10">
        <v>3000</v>
      </c>
      <c r="E274" s="11">
        <f>IF(D274,D274/(600*C274),"")</f>
        <v>1</v>
      </c>
      <c r="F274" s="12" t="s">
        <v>550</v>
      </c>
    </row>
    <row r="275" spans="1:6" x14ac:dyDescent="0.3">
      <c r="A275" s="13" t="s">
        <v>339</v>
      </c>
      <c r="B275" s="14" t="s">
        <v>433</v>
      </c>
      <c r="C275" s="15">
        <v>5</v>
      </c>
      <c r="D275" s="16">
        <v>3000</v>
      </c>
      <c r="E275" s="17">
        <f>IF(D275,D275/(600*C275),"")</f>
        <v>1</v>
      </c>
      <c r="F275" s="18" t="s">
        <v>555</v>
      </c>
    </row>
    <row r="276" spans="1:6" x14ac:dyDescent="0.3">
      <c r="A276" s="19" t="s">
        <v>206</v>
      </c>
      <c r="B276" s="20" t="s">
        <v>432</v>
      </c>
      <c r="C276" s="21">
        <v>5</v>
      </c>
      <c r="D276" s="22">
        <v>3000</v>
      </c>
      <c r="E276" s="23">
        <f>IF(D276,D276/(600*C276),"")</f>
        <v>1</v>
      </c>
      <c r="F276" s="24" t="s">
        <v>565</v>
      </c>
    </row>
    <row r="277" spans="1:6" x14ac:dyDescent="0.3">
      <c r="A277" s="19" t="s">
        <v>278</v>
      </c>
      <c r="B277" s="20" t="s">
        <v>432</v>
      </c>
      <c r="C277" s="21">
        <v>5</v>
      </c>
      <c r="D277" s="22">
        <v>3000</v>
      </c>
      <c r="E277" s="23">
        <f>IF(D277,D277/(600*C277),"")</f>
        <v>1</v>
      </c>
      <c r="F277" s="24" t="s">
        <v>566</v>
      </c>
    </row>
    <row r="278" spans="1:6" x14ac:dyDescent="0.3">
      <c r="A278" s="7" t="s">
        <v>361</v>
      </c>
      <c r="B278" s="8" t="s">
        <v>435</v>
      </c>
      <c r="C278" s="9">
        <v>5</v>
      </c>
      <c r="D278" s="10">
        <v>2990</v>
      </c>
      <c r="E278" s="11">
        <f>IF(D278,D278/(600*C278),"")</f>
        <v>0.9966666666666667</v>
      </c>
      <c r="F278" s="12" t="s">
        <v>536</v>
      </c>
    </row>
    <row r="279" spans="1:6" x14ac:dyDescent="0.3">
      <c r="A279" s="19" t="s">
        <v>114</v>
      </c>
      <c r="B279" s="20" t="s">
        <v>432</v>
      </c>
      <c r="C279" s="21">
        <v>6</v>
      </c>
      <c r="D279" s="22">
        <v>2969</v>
      </c>
      <c r="E279" s="23">
        <f>IF(D279,D279/(600*C279),"")</f>
        <v>0.82472222222222225</v>
      </c>
      <c r="F279" s="24" t="s">
        <v>606</v>
      </c>
    </row>
    <row r="280" spans="1:6" x14ac:dyDescent="0.3">
      <c r="A280" s="7" t="s">
        <v>249</v>
      </c>
      <c r="B280" s="8" t="s">
        <v>435</v>
      </c>
      <c r="C280" s="9">
        <v>5</v>
      </c>
      <c r="D280" s="10">
        <v>2928</v>
      </c>
      <c r="E280" s="11">
        <f>IF(D280,D280/(600*C280),"")</f>
        <v>0.97599999999999998</v>
      </c>
      <c r="F280" s="12" t="s">
        <v>551</v>
      </c>
    </row>
    <row r="281" spans="1:6" x14ac:dyDescent="0.3">
      <c r="A281" s="13" t="s">
        <v>218</v>
      </c>
      <c r="B281" s="14" t="s">
        <v>433</v>
      </c>
      <c r="C281" s="15">
        <v>5</v>
      </c>
      <c r="D281" s="16">
        <v>2903</v>
      </c>
      <c r="E281" s="17">
        <f>IF(D281,D281/(600*C281),"")</f>
        <v>0.96766666666666667</v>
      </c>
      <c r="F281" s="18" t="s">
        <v>547</v>
      </c>
    </row>
    <row r="282" spans="1:6" x14ac:dyDescent="0.3">
      <c r="A282" s="7" t="s">
        <v>248</v>
      </c>
      <c r="B282" s="8" t="s">
        <v>435</v>
      </c>
      <c r="C282" s="9">
        <v>5</v>
      </c>
      <c r="D282" s="10">
        <v>2891</v>
      </c>
      <c r="E282" s="11">
        <f>IF(D282,D282/(600*C282),"")</f>
        <v>0.96366666666666667</v>
      </c>
      <c r="F282" s="12" t="s">
        <v>529</v>
      </c>
    </row>
    <row r="283" spans="1:6" x14ac:dyDescent="0.3">
      <c r="A283" s="19" t="s">
        <v>7</v>
      </c>
      <c r="B283" s="41" t="s">
        <v>432</v>
      </c>
      <c r="C283" s="21">
        <v>3</v>
      </c>
      <c r="D283" s="22">
        <v>2880</v>
      </c>
      <c r="E283" s="23">
        <f>IF(D283,D283/(600*C283),"")</f>
        <v>1.6</v>
      </c>
      <c r="F283" s="24" t="s">
        <v>481</v>
      </c>
    </row>
    <row r="284" spans="1:6" x14ac:dyDescent="0.3">
      <c r="A284" s="19" t="s">
        <v>414</v>
      </c>
      <c r="B284" s="20" t="s">
        <v>432</v>
      </c>
      <c r="C284" s="21">
        <v>4</v>
      </c>
      <c r="D284" s="22">
        <v>2880</v>
      </c>
      <c r="E284" s="23">
        <f>IF(D284,D284/(600*C284),"")</f>
        <v>1.2</v>
      </c>
      <c r="F284" s="24" t="s">
        <v>517</v>
      </c>
    </row>
    <row r="285" spans="1:6" x14ac:dyDescent="0.3">
      <c r="A285" s="7" t="s">
        <v>251</v>
      </c>
      <c r="B285" s="8" t="s">
        <v>435</v>
      </c>
      <c r="C285" s="9">
        <v>6</v>
      </c>
      <c r="D285" s="10">
        <v>2872</v>
      </c>
      <c r="E285" s="11">
        <f>IF(D285,D285/(600*C285),"")</f>
        <v>0.79777777777777781</v>
      </c>
      <c r="F285" s="12" t="s">
        <v>582</v>
      </c>
    </row>
    <row r="286" spans="1:6" x14ac:dyDescent="0.3">
      <c r="A286" s="7" t="s">
        <v>167</v>
      </c>
      <c r="B286" s="8" t="s">
        <v>435</v>
      </c>
      <c r="C286" s="9">
        <v>5</v>
      </c>
      <c r="D286" s="10">
        <v>2849</v>
      </c>
      <c r="E286" s="11">
        <f>IF(D286,D286/(600*C286),"")</f>
        <v>0.94966666666666666</v>
      </c>
      <c r="F286" s="12" t="s">
        <v>545</v>
      </c>
    </row>
    <row r="287" spans="1:6" x14ac:dyDescent="0.3">
      <c r="A287" s="7" t="s">
        <v>360</v>
      </c>
      <c r="B287" s="8" t="s">
        <v>435</v>
      </c>
      <c r="C287" s="9">
        <v>5</v>
      </c>
      <c r="D287" s="10">
        <v>2849</v>
      </c>
      <c r="E287" s="11">
        <f>IF(D287,D287/(600*C287),"")</f>
        <v>0.94966666666666666</v>
      </c>
      <c r="F287" s="12" t="s">
        <v>538</v>
      </c>
    </row>
    <row r="288" spans="1:6" x14ac:dyDescent="0.3">
      <c r="A288" s="33" t="s">
        <v>190</v>
      </c>
      <c r="B288" s="34" t="s">
        <v>88</v>
      </c>
      <c r="C288" s="35">
        <v>4</v>
      </c>
      <c r="D288" s="36">
        <v>2831</v>
      </c>
      <c r="E288" s="37">
        <f>IF(D288,D288/(600*C288),"")</f>
        <v>1.1795833333333334</v>
      </c>
      <c r="F288" s="38" t="s">
        <v>1256</v>
      </c>
    </row>
    <row r="289" spans="1:6" x14ac:dyDescent="0.3">
      <c r="A289" s="19" t="s">
        <v>15</v>
      </c>
      <c r="B289" s="20" t="s">
        <v>432</v>
      </c>
      <c r="C289" s="21">
        <v>4</v>
      </c>
      <c r="D289" s="22">
        <v>2827</v>
      </c>
      <c r="E289" s="23">
        <f>IF(D289,D289/(600*C289),"")</f>
        <v>1.1779166666666667</v>
      </c>
      <c r="F289" s="24" t="s">
        <v>519</v>
      </c>
    </row>
    <row r="290" spans="1:6" x14ac:dyDescent="0.3">
      <c r="A290" s="19" t="s">
        <v>202</v>
      </c>
      <c r="B290" s="41" t="s">
        <v>432</v>
      </c>
      <c r="C290" s="21">
        <v>3</v>
      </c>
      <c r="D290" s="22">
        <v>2826</v>
      </c>
      <c r="E290" s="23">
        <f>IF(D290,D290/(600*C290),"")</f>
        <v>1.57</v>
      </c>
      <c r="F290" s="24" t="s">
        <v>476</v>
      </c>
    </row>
    <row r="291" spans="1:6" x14ac:dyDescent="0.3">
      <c r="A291" s="33" t="s">
        <v>91</v>
      </c>
      <c r="B291" s="34" t="s">
        <v>88</v>
      </c>
      <c r="C291" s="35">
        <v>4</v>
      </c>
      <c r="D291" s="36">
        <v>2759</v>
      </c>
      <c r="E291" s="37">
        <f>IF(D291,D291/(600*C291),"")</f>
        <v>1.1495833333333334</v>
      </c>
      <c r="F291" s="38" t="s">
        <v>1255</v>
      </c>
    </row>
    <row r="292" spans="1:6" x14ac:dyDescent="0.3">
      <c r="A292" s="7" t="s">
        <v>307</v>
      </c>
      <c r="B292" s="8" t="s">
        <v>435</v>
      </c>
      <c r="C292" s="9">
        <v>5</v>
      </c>
      <c r="D292" s="10">
        <v>2721</v>
      </c>
      <c r="E292" s="11">
        <f>IF(D292,D292/(600*C292),"")</f>
        <v>0.90700000000000003</v>
      </c>
      <c r="F292" s="12" t="s">
        <v>556</v>
      </c>
    </row>
    <row r="293" spans="1:6" x14ac:dyDescent="0.3">
      <c r="A293" s="13" t="s">
        <v>120</v>
      </c>
      <c r="B293" s="14" t="s">
        <v>433</v>
      </c>
      <c r="C293" s="15">
        <v>4</v>
      </c>
      <c r="D293" s="16">
        <v>2709</v>
      </c>
      <c r="E293" s="17">
        <f>IF(D293,D293/(600*C293),"")</f>
        <v>1.1287499999999999</v>
      </c>
      <c r="F293" s="18" t="s">
        <v>656</v>
      </c>
    </row>
    <row r="294" spans="1:6" x14ac:dyDescent="0.3">
      <c r="A294" s="19" t="s">
        <v>105</v>
      </c>
      <c r="B294" s="41" t="s">
        <v>432</v>
      </c>
      <c r="C294" s="21">
        <v>3</v>
      </c>
      <c r="D294" s="22">
        <v>2700</v>
      </c>
      <c r="E294" s="23">
        <f>IF(D294,D294/(600*C294),"")</f>
        <v>1.5</v>
      </c>
      <c r="F294" s="24" t="s">
        <v>479</v>
      </c>
    </row>
    <row r="295" spans="1:6" x14ac:dyDescent="0.3">
      <c r="A295" s="13" t="s">
        <v>214</v>
      </c>
      <c r="B295" s="14" t="s">
        <v>433</v>
      </c>
      <c r="C295" s="15">
        <v>4</v>
      </c>
      <c r="D295" s="16">
        <v>2661</v>
      </c>
      <c r="E295" s="17">
        <f>IF(D295,D295/(600*C295),"")</f>
        <v>1.1087499999999999</v>
      </c>
      <c r="F295" s="18" t="s">
        <v>655</v>
      </c>
    </row>
    <row r="296" spans="1:6" x14ac:dyDescent="0.3">
      <c r="A296" s="19" t="s">
        <v>16</v>
      </c>
      <c r="B296" s="20" t="s">
        <v>432</v>
      </c>
      <c r="C296" s="21">
        <v>4</v>
      </c>
      <c r="D296" s="22">
        <v>2640</v>
      </c>
      <c r="E296" s="23">
        <f>IF(D296,D296/(600*C296),"")</f>
        <v>1.1000000000000001</v>
      </c>
      <c r="F296" s="24" t="s">
        <v>521</v>
      </c>
    </row>
    <row r="297" spans="1:6" x14ac:dyDescent="0.3">
      <c r="A297" s="13" t="s">
        <v>122</v>
      </c>
      <c r="B297" s="14" t="s">
        <v>433</v>
      </c>
      <c r="C297" s="15">
        <v>4</v>
      </c>
      <c r="D297" s="16">
        <v>2640</v>
      </c>
      <c r="E297" s="17">
        <f>IF(D297,D297/(600*C297),"")</f>
        <v>1.1000000000000001</v>
      </c>
      <c r="F297" s="18" t="s">
        <v>504</v>
      </c>
    </row>
    <row r="298" spans="1:6" x14ac:dyDescent="0.3">
      <c r="A298" s="13" t="s">
        <v>417</v>
      </c>
      <c r="B298" s="14" t="s">
        <v>433</v>
      </c>
      <c r="C298" s="15">
        <v>4</v>
      </c>
      <c r="D298" s="16">
        <v>2640</v>
      </c>
      <c r="E298" s="17">
        <f>IF(D298,D298/(600*C298),"")</f>
        <v>1.1000000000000001</v>
      </c>
      <c r="F298" s="18" t="s">
        <v>658</v>
      </c>
    </row>
    <row r="299" spans="1:6" x14ac:dyDescent="0.3">
      <c r="A299" s="13" t="s">
        <v>23</v>
      </c>
      <c r="B299" s="14" t="s">
        <v>433</v>
      </c>
      <c r="C299" s="15">
        <v>4</v>
      </c>
      <c r="D299" s="16">
        <v>2611</v>
      </c>
      <c r="E299" s="17">
        <f>IF(D299,D299/(600*C299),"")</f>
        <v>1.0879166666666666</v>
      </c>
      <c r="F299" s="18" t="s">
        <v>503</v>
      </c>
    </row>
    <row r="300" spans="1:6" x14ac:dyDescent="0.3">
      <c r="A300" s="33" t="s">
        <v>315</v>
      </c>
      <c r="B300" s="34" t="s">
        <v>88</v>
      </c>
      <c r="C300" s="35">
        <v>4</v>
      </c>
      <c r="D300" s="36">
        <v>2606</v>
      </c>
      <c r="E300" s="37">
        <f>IF(D300,D300/(600*C300),"")</f>
        <v>1.0858333333333334</v>
      </c>
      <c r="F300" s="38" t="s">
        <v>1261</v>
      </c>
    </row>
    <row r="301" spans="1:6" x14ac:dyDescent="0.3">
      <c r="A301" s="33" t="s">
        <v>264</v>
      </c>
      <c r="B301" s="34" t="s">
        <v>88</v>
      </c>
      <c r="C301" s="35">
        <v>4</v>
      </c>
      <c r="D301" s="36">
        <v>2592</v>
      </c>
      <c r="E301" s="37">
        <f>IF(D301,D301/(600*C301),"")</f>
        <v>1.08</v>
      </c>
      <c r="F301" s="38" t="s">
        <v>1258</v>
      </c>
    </row>
    <row r="302" spans="1:6" x14ac:dyDescent="0.3">
      <c r="A302" s="19" t="s">
        <v>205</v>
      </c>
      <c r="B302" s="20" t="s">
        <v>432</v>
      </c>
      <c r="C302" s="21">
        <v>4</v>
      </c>
      <c r="D302" s="22">
        <v>2592</v>
      </c>
      <c r="E302" s="23">
        <f>IF(D302,D302/(600*C302),"")</f>
        <v>1.08</v>
      </c>
      <c r="F302" s="24" t="s">
        <v>513</v>
      </c>
    </row>
    <row r="303" spans="1:6" x14ac:dyDescent="0.3">
      <c r="A303" s="26" t="s">
        <v>295</v>
      </c>
      <c r="B303" s="27" t="s">
        <v>434</v>
      </c>
      <c r="C303" s="28">
        <v>4</v>
      </c>
      <c r="D303" s="29">
        <v>2592</v>
      </c>
      <c r="E303" s="30">
        <f>IF(D303,D303/(600*C303),"")</f>
        <v>1.08</v>
      </c>
      <c r="F303" s="31" t="s">
        <v>654</v>
      </c>
    </row>
    <row r="304" spans="1:6" x14ac:dyDescent="0.3">
      <c r="A304" s="19" t="s">
        <v>330</v>
      </c>
      <c r="B304" s="20" t="s">
        <v>432</v>
      </c>
      <c r="C304" s="21">
        <v>4</v>
      </c>
      <c r="D304" s="22">
        <v>2584</v>
      </c>
      <c r="E304" s="23">
        <f>IF(D304,D304/(600*C304),"")</f>
        <v>1.0766666666666667</v>
      </c>
      <c r="F304" s="24" t="s">
        <v>512</v>
      </c>
    </row>
    <row r="305" spans="1:6" x14ac:dyDescent="0.3">
      <c r="A305" s="19" t="s">
        <v>111</v>
      </c>
      <c r="B305" s="20" t="s">
        <v>432</v>
      </c>
      <c r="C305" s="21">
        <v>4</v>
      </c>
      <c r="D305" s="22">
        <v>2527</v>
      </c>
      <c r="E305" s="23">
        <f>IF(D305,D305/(600*C305),"")</f>
        <v>1.0529166666666667</v>
      </c>
      <c r="F305" s="24" t="s">
        <v>515</v>
      </c>
    </row>
    <row r="306" spans="1:6" x14ac:dyDescent="0.3">
      <c r="A306" s="33" t="s">
        <v>377</v>
      </c>
      <c r="B306" s="34" t="s">
        <v>88</v>
      </c>
      <c r="C306" s="35">
        <v>4</v>
      </c>
      <c r="D306" s="36">
        <v>2519</v>
      </c>
      <c r="E306" s="37">
        <f>IF(D306,D306/(600*C306),"")</f>
        <v>1.0495833333333333</v>
      </c>
      <c r="F306" s="38" t="s">
        <v>1259</v>
      </c>
    </row>
    <row r="307" spans="1:6" x14ac:dyDescent="0.3">
      <c r="A307" s="13" t="s">
        <v>121</v>
      </c>
      <c r="B307" s="14" t="s">
        <v>433</v>
      </c>
      <c r="C307" s="15">
        <v>4</v>
      </c>
      <c r="D307" s="16">
        <v>2519</v>
      </c>
      <c r="E307" s="17">
        <f>IF(D307,D307/(600*C307),"")</f>
        <v>1.0495833333333333</v>
      </c>
      <c r="F307" s="18" t="s">
        <v>657</v>
      </c>
    </row>
    <row r="308" spans="1:6" x14ac:dyDescent="0.3">
      <c r="A308" s="19" t="s">
        <v>112</v>
      </c>
      <c r="B308" s="20" t="s">
        <v>432</v>
      </c>
      <c r="C308" s="21">
        <v>4</v>
      </c>
      <c r="D308" s="22">
        <v>2519</v>
      </c>
      <c r="E308" s="23">
        <f>IF(D308,D308/(600*C308),"")</f>
        <v>1.0495833333333333</v>
      </c>
      <c r="F308" s="24" t="s">
        <v>516</v>
      </c>
    </row>
    <row r="309" spans="1:6" x14ac:dyDescent="0.3">
      <c r="A309" s="26" t="s">
        <v>146</v>
      </c>
      <c r="B309" s="27" t="s">
        <v>434</v>
      </c>
      <c r="C309" s="28">
        <v>4</v>
      </c>
      <c r="D309" s="29">
        <v>2519</v>
      </c>
      <c r="E309" s="30">
        <f>IF(D309,D309/(600*C309),"")</f>
        <v>1.0495833333333333</v>
      </c>
      <c r="F309" s="31" t="s">
        <v>507</v>
      </c>
    </row>
    <row r="310" spans="1:6" x14ac:dyDescent="0.3">
      <c r="A310" s="31" t="s">
        <v>1293</v>
      </c>
      <c r="B310" s="143" t="s">
        <v>434</v>
      </c>
      <c r="C310" s="28">
        <v>4</v>
      </c>
      <c r="D310" s="29">
        <v>2519</v>
      </c>
      <c r="E310" s="30">
        <f>IF(D310,D310/(600*C310),"")</f>
        <v>1.0495833333333333</v>
      </c>
      <c r="F310" s="31" t="s">
        <v>1294</v>
      </c>
    </row>
    <row r="311" spans="1:6" x14ac:dyDescent="0.3">
      <c r="A311" s="19" t="s">
        <v>277</v>
      </c>
      <c r="B311" s="20" t="s">
        <v>432</v>
      </c>
      <c r="C311" s="21">
        <v>4</v>
      </c>
      <c r="D311" s="22">
        <v>2510</v>
      </c>
      <c r="E311" s="23">
        <f>IF(D311,D311/(600*C311),"")</f>
        <v>1.0458333333333334</v>
      </c>
      <c r="F311" s="24" t="s">
        <v>505</v>
      </c>
    </row>
    <row r="312" spans="1:6" x14ac:dyDescent="0.3">
      <c r="A312" s="19" t="s">
        <v>17</v>
      </c>
      <c r="B312" s="20" t="s">
        <v>432</v>
      </c>
      <c r="C312" s="21">
        <v>4</v>
      </c>
      <c r="D312" s="22">
        <v>2480</v>
      </c>
      <c r="E312" s="23">
        <f>IF(D312,D312/(600*C312),"")</f>
        <v>1.0333333333333334</v>
      </c>
      <c r="F312" s="24" t="s">
        <v>520</v>
      </c>
    </row>
    <row r="313" spans="1:6" x14ac:dyDescent="0.3">
      <c r="A313" s="19" t="s">
        <v>387</v>
      </c>
      <c r="B313" s="20" t="s">
        <v>432</v>
      </c>
      <c r="C313" s="21">
        <v>4</v>
      </c>
      <c r="D313" s="22">
        <v>2480</v>
      </c>
      <c r="E313" s="23">
        <f>IF(D313,D313/(600*C313),"")</f>
        <v>1.0333333333333334</v>
      </c>
      <c r="F313" s="24" t="s">
        <v>514</v>
      </c>
    </row>
    <row r="314" spans="1:6" x14ac:dyDescent="0.3">
      <c r="A314" s="33" t="s">
        <v>189</v>
      </c>
      <c r="B314" s="34" t="s">
        <v>88</v>
      </c>
      <c r="C314" s="35">
        <v>4</v>
      </c>
      <c r="D314" s="36">
        <v>2471</v>
      </c>
      <c r="E314" s="37">
        <f>IF(D314,D314/(600*C314),"")</f>
        <v>1.0295833333333333</v>
      </c>
      <c r="F314" s="38" t="s">
        <v>1257</v>
      </c>
    </row>
    <row r="315" spans="1:6" x14ac:dyDescent="0.3">
      <c r="A315" s="19" t="s">
        <v>331</v>
      </c>
      <c r="B315" s="20" t="s">
        <v>432</v>
      </c>
      <c r="C315" s="21">
        <v>4</v>
      </c>
      <c r="D315" s="22">
        <v>2462</v>
      </c>
      <c r="E315" s="23">
        <f>IF(D315,D315/(600*C315),"")</f>
        <v>1.0258333333333334</v>
      </c>
      <c r="F315" s="24" t="s">
        <v>518</v>
      </c>
    </row>
    <row r="316" spans="1:6" x14ac:dyDescent="0.3">
      <c r="A316" s="13" t="s">
        <v>337</v>
      </c>
      <c r="B316" s="14" t="s">
        <v>433</v>
      </c>
      <c r="C316" s="15">
        <v>4</v>
      </c>
      <c r="D316" s="16">
        <v>2462</v>
      </c>
      <c r="E316" s="17">
        <f>IF(D316,D316/(600*C316),"")</f>
        <v>1.0258333333333334</v>
      </c>
      <c r="F316" s="18" t="s">
        <v>508</v>
      </c>
    </row>
    <row r="317" spans="1:6" x14ac:dyDescent="0.3">
      <c r="A317" s="13" t="s">
        <v>286</v>
      </c>
      <c r="B317" s="14" t="s">
        <v>433</v>
      </c>
      <c r="C317" s="15">
        <v>4</v>
      </c>
      <c r="D317" s="16">
        <v>2400</v>
      </c>
      <c r="E317" s="17">
        <f>IF(D317,D317/(600*C317),"")</f>
        <v>1</v>
      </c>
      <c r="F317" s="18" t="s">
        <v>613</v>
      </c>
    </row>
    <row r="318" spans="1:6" x14ac:dyDescent="0.3">
      <c r="A318" s="13" t="s">
        <v>336</v>
      </c>
      <c r="B318" s="14" t="s">
        <v>433</v>
      </c>
      <c r="C318" s="15">
        <v>4</v>
      </c>
      <c r="D318" s="16">
        <v>2400</v>
      </c>
      <c r="E318" s="17">
        <f>IF(D318,D318/(600*C318),"")</f>
        <v>1</v>
      </c>
      <c r="F318" s="18" t="s">
        <v>613</v>
      </c>
    </row>
    <row r="319" spans="1:6" x14ac:dyDescent="0.3">
      <c r="A319" s="19" t="s">
        <v>9</v>
      </c>
      <c r="B319" s="41" t="s">
        <v>432</v>
      </c>
      <c r="C319" s="21">
        <v>3</v>
      </c>
      <c r="D319" s="42">
        <v>2366</v>
      </c>
      <c r="E319" s="23">
        <f>IF(D319,D319/(600*C319),"")</f>
        <v>1.3144444444444445</v>
      </c>
      <c r="F319" s="24" t="s">
        <v>466</v>
      </c>
    </row>
    <row r="320" spans="1:6" x14ac:dyDescent="0.3">
      <c r="A320" s="19" t="s">
        <v>8</v>
      </c>
      <c r="B320" s="41" t="s">
        <v>432</v>
      </c>
      <c r="C320" s="21">
        <v>3</v>
      </c>
      <c r="D320" s="22">
        <v>2366</v>
      </c>
      <c r="E320" s="23">
        <f>IF(D320,D320/(600*C320),"")</f>
        <v>1.3144444444444445</v>
      </c>
      <c r="F320" s="24" t="s">
        <v>477</v>
      </c>
    </row>
    <row r="321" spans="1:6" x14ac:dyDescent="0.3">
      <c r="A321" s="19" t="s">
        <v>10</v>
      </c>
      <c r="B321" s="41" t="s">
        <v>432</v>
      </c>
      <c r="C321" s="21">
        <v>3</v>
      </c>
      <c r="D321" s="22">
        <v>2339</v>
      </c>
      <c r="E321" s="23">
        <f>IF(D321,D321/(600*C321),"")</f>
        <v>1.2994444444444444</v>
      </c>
      <c r="F321" s="24" t="s">
        <v>473</v>
      </c>
    </row>
    <row r="322" spans="1:6" x14ac:dyDescent="0.3">
      <c r="A322" s="19" t="s">
        <v>6</v>
      </c>
      <c r="B322" s="41" t="s">
        <v>432</v>
      </c>
      <c r="C322" s="21">
        <v>3</v>
      </c>
      <c r="D322" s="22">
        <v>2339</v>
      </c>
      <c r="E322" s="23">
        <f>IF(D322,D322/(600*C322),"")</f>
        <v>1.2994444444444444</v>
      </c>
      <c r="F322" s="24" t="s">
        <v>468</v>
      </c>
    </row>
    <row r="323" spans="1:6" x14ac:dyDescent="0.3">
      <c r="A323" s="7" t="s">
        <v>304</v>
      </c>
      <c r="B323" s="39" t="s">
        <v>435</v>
      </c>
      <c r="C323" s="9">
        <v>3</v>
      </c>
      <c r="D323" s="10">
        <v>2339</v>
      </c>
      <c r="E323" s="11">
        <f>IF(D323,D323/(600*C323),"")</f>
        <v>1.2994444444444444</v>
      </c>
      <c r="F323" s="12" t="s">
        <v>474</v>
      </c>
    </row>
    <row r="324" spans="1:6" x14ac:dyDescent="0.3">
      <c r="A324" s="7" t="s">
        <v>306</v>
      </c>
      <c r="B324" s="8" t="s">
        <v>435</v>
      </c>
      <c r="C324" s="9">
        <v>4</v>
      </c>
      <c r="D324" s="10">
        <v>2325</v>
      </c>
      <c r="E324" s="11">
        <f>IF(D324,D324/(600*C324),"")</f>
        <v>0.96875</v>
      </c>
      <c r="F324" s="12" t="s">
        <v>525</v>
      </c>
    </row>
    <row r="325" spans="1:6" x14ac:dyDescent="0.3">
      <c r="A325" s="13" t="s">
        <v>118</v>
      </c>
      <c r="B325" s="25" t="s">
        <v>433</v>
      </c>
      <c r="C325" s="15">
        <v>3</v>
      </c>
      <c r="D325" s="16">
        <v>2267</v>
      </c>
      <c r="E325" s="17">
        <f>IF(D325,D325/(600*C325),"")</f>
        <v>1.2594444444444444</v>
      </c>
      <c r="F325" s="18" t="s">
        <v>469</v>
      </c>
    </row>
    <row r="326" spans="1:6" x14ac:dyDescent="0.3">
      <c r="A326" s="7" t="s">
        <v>359</v>
      </c>
      <c r="B326" s="8" t="s">
        <v>435</v>
      </c>
      <c r="C326" s="9">
        <v>4</v>
      </c>
      <c r="D326" s="10">
        <v>2267</v>
      </c>
      <c r="E326" s="11">
        <f>IF(D326,D326/(600*C326),"")</f>
        <v>0.94458333333333333</v>
      </c>
      <c r="F326" s="12" t="s">
        <v>522</v>
      </c>
    </row>
    <row r="327" spans="1:6" x14ac:dyDescent="0.3">
      <c r="A327" s="13" t="s">
        <v>117</v>
      </c>
      <c r="B327" s="25" t="s">
        <v>433</v>
      </c>
      <c r="C327" s="15">
        <v>3</v>
      </c>
      <c r="D327" s="16">
        <v>2196</v>
      </c>
      <c r="E327" s="17">
        <f>IF(D327,D327/(600*C327),"")</f>
        <v>1.22</v>
      </c>
      <c r="F327" s="18" t="s">
        <v>478</v>
      </c>
    </row>
    <row r="328" spans="1:6" x14ac:dyDescent="0.3">
      <c r="A328" s="7" t="s">
        <v>164</v>
      </c>
      <c r="B328" s="8" t="s">
        <v>435</v>
      </c>
      <c r="C328" s="9">
        <v>4</v>
      </c>
      <c r="D328" s="10">
        <v>2190</v>
      </c>
      <c r="E328" s="11">
        <f>IF(D328,D328/(600*C328),"")</f>
        <v>0.91249999999999998</v>
      </c>
      <c r="F328" s="12" t="s">
        <v>506</v>
      </c>
    </row>
    <row r="329" spans="1:6" x14ac:dyDescent="0.3">
      <c r="A329" s="7" t="s">
        <v>70</v>
      </c>
      <c r="B329" s="39" t="s">
        <v>435</v>
      </c>
      <c r="C329" s="9">
        <v>3</v>
      </c>
      <c r="D329" s="10">
        <v>2160</v>
      </c>
      <c r="E329" s="11">
        <f>IF(D329,D329/(600*C329),"")</f>
        <v>1.2</v>
      </c>
      <c r="F329" s="12" t="s">
        <v>467</v>
      </c>
    </row>
    <row r="330" spans="1:6" x14ac:dyDescent="0.3">
      <c r="A330" s="19" t="s">
        <v>106</v>
      </c>
      <c r="B330" s="41" t="s">
        <v>432</v>
      </c>
      <c r="C330" s="21">
        <v>3</v>
      </c>
      <c r="D330" s="22">
        <v>2160</v>
      </c>
      <c r="E330" s="23">
        <f>IF(D330,D330/(600*C330),"")</f>
        <v>1.2</v>
      </c>
      <c r="F330" s="24" t="s">
        <v>475</v>
      </c>
    </row>
    <row r="331" spans="1:6" x14ac:dyDescent="0.3">
      <c r="A331" s="7" t="s">
        <v>247</v>
      </c>
      <c r="B331" s="8" t="s">
        <v>435</v>
      </c>
      <c r="C331" s="9">
        <v>4</v>
      </c>
      <c r="D331" s="10">
        <v>2157</v>
      </c>
      <c r="E331" s="11">
        <f>IF(D331,D331/(600*C331),"")</f>
        <v>0.89875000000000005</v>
      </c>
      <c r="F331" s="12" t="s">
        <v>523</v>
      </c>
    </row>
    <row r="332" spans="1:6" x14ac:dyDescent="0.3">
      <c r="A332" s="33" t="s">
        <v>188</v>
      </c>
      <c r="B332" s="34" t="s">
        <v>88</v>
      </c>
      <c r="C332" s="35">
        <v>3</v>
      </c>
      <c r="D332" s="36">
        <v>2123</v>
      </c>
      <c r="E332" s="37">
        <f>IF(D332,D332/(600*C332),"")</f>
        <v>1.1794444444444445</v>
      </c>
      <c r="F332" s="38" t="s">
        <v>1250</v>
      </c>
    </row>
    <row r="333" spans="1:6" x14ac:dyDescent="0.3">
      <c r="A333" s="19" t="s">
        <v>11</v>
      </c>
      <c r="B333" s="20" t="s">
        <v>432</v>
      </c>
      <c r="C333" s="21">
        <v>3</v>
      </c>
      <c r="D333" s="22">
        <v>2051</v>
      </c>
      <c r="E333" s="23">
        <f>IF(D333,D333/(600*C333),"")</f>
        <v>1.1394444444444445</v>
      </c>
      <c r="F333" s="24" t="s">
        <v>491</v>
      </c>
    </row>
    <row r="334" spans="1:6" x14ac:dyDescent="0.3">
      <c r="A334" s="7" t="s">
        <v>72</v>
      </c>
      <c r="B334" s="8" t="s">
        <v>435</v>
      </c>
      <c r="C334" s="9">
        <v>4</v>
      </c>
      <c r="D334" s="10">
        <v>2049</v>
      </c>
      <c r="E334" s="11">
        <f>IF(D334,D334/(600*C334),"")</f>
        <v>0.85375000000000001</v>
      </c>
      <c r="F334" s="12" t="s">
        <v>528</v>
      </c>
    </row>
    <row r="335" spans="1:6" x14ac:dyDescent="0.3">
      <c r="A335" s="7" t="s">
        <v>165</v>
      </c>
      <c r="B335" s="8" t="s">
        <v>435</v>
      </c>
      <c r="C335" s="9">
        <v>4</v>
      </c>
      <c r="D335" s="10">
        <v>2040</v>
      </c>
      <c r="E335" s="11">
        <f>IF(D335,D335/(600*C335),"")</f>
        <v>0.85</v>
      </c>
      <c r="F335" s="12" t="s">
        <v>526</v>
      </c>
    </row>
    <row r="336" spans="1:6" x14ac:dyDescent="0.3">
      <c r="A336" s="7" t="s">
        <v>163</v>
      </c>
      <c r="B336" s="8" t="s">
        <v>435</v>
      </c>
      <c r="C336" s="9">
        <v>4</v>
      </c>
      <c r="D336" s="10">
        <v>2040</v>
      </c>
      <c r="E336" s="11">
        <f>IF(D336,D336/(600*C336),"")</f>
        <v>0.85</v>
      </c>
      <c r="F336" s="12" t="s">
        <v>524</v>
      </c>
    </row>
    <row r="337" spans="1:6" x14ac:dyDescent="0.3">
      <c r="A337" s="19" t="s">
        <v>276</v>
      </c>
      <c r="B337" s="20" t="s">
        <v>432</v>
      </c>
      <c r="C337" s="21">
        <v>3</v>
      </c>
      <c r="D337" s="22">
        <v>2003</v>
      </c>
      <c r="E337" s="23">
        <f>IF(D337,D337/(600*C337),"")</f>
        <v>1.1127777777777779</v>
      </c>
      <c r="F337" s="24" t="s">
        <v>482</v>
      </c>
    </row>
    <row r="338" spans="1:6" x14ac:dyDescent="0.3">
      <c r="A338" s="7" t="s">
        <v>246</v>
      </c>
      <c r="B338" s="8" t="s">
        <v>435</v>
      </c>
      <c r="C338" s="9">
        <v>4</v>
      </c>
      <c r="D338" s="10">
        <v>2003</v>
      </c>
      <c r="E338" s="11">
        <f>IF(D338,D338/(600*C338),"")</f>
        <v>0.83458333333333334</v>
      </c>
      <c r="F338" s="12" t="s">
        <v>527</v>
      </c>
    </row>
    <row r="339" spans="1:6" x14ac:dyDescent="0.3">
      <c r="A339" s="19" t="s">
        <v>12</v>
      </c>
      <c r="B339" s="20" t="s">
        <v>432</v>
      </c>
      <c r="C339" s="21">
        <v>3</v>
      </c>
      <c r="D339" s="22">
        <v>1994</v>
      </c>
      <c r="E339" s="23">
        <f>IF(D339,D339/(600*C339),"")</f>
        <v>1.1077777777777778</v>
      </c>
      <c r="F339" s="24" t="s">
        <v>493</v>
      </c>
    </row>
    <row r="340" spans="1:6" x14ac:dyDescent="0.3">
      <c r="A340" s="33" t="s">
        <v>263</v>
      </c>
      <c r="B340" s="34" t="s">
        <v>88</v>
      </c>
      <c r="C340" s="35">
        <v>3</v>
      </c>
      <c r="D340" s="36">
        <v>1980</v>
      </c>
      <c r="E340" s="37">
        <f>IF(D340,D340/(600*C340),"")</f>
        <v>1.1000000000000001</v>
      </c>
      <c r="F340" s="38" t="s">
        <v>1253</v>
      </c>
    </row>
    <row r="341" spans="1:6" x14ac:dyDescent="0.3">
      <c r="A341" s="19" t="s">
        <v>413</v>
      </c>
      <c r="B341" s="20" t="s">
        <v>432</v>
      </c>
      <c r="C341" s="21">
        <v>3</v>
      </c>
      <c r="D341" s="22">
        <v>1980</v>
      </c>
      <c r="E341" s="23">
        <f>IF(D341,D341/(600*C341),"")</f>
        <v>1.1000000000000001</v>
      </c>
      <c r="F341" s="24" t="s">
        <v>470</v>
      </c>
    </row>
    <row r="342" spans="1:6" x14ac:dyDescent="0.3">
      <c r="A342" s="13" t="s">
        <v>416</v>
      </c>
      <c r="B342" s="14" t="s">
        <v>433</v>
      </c>
      <c r="C342" s="15">
        <v>3</v>
      </c>
      <c r="D342" s="16">
        <v>1980</v>
      </c>
      <c r="E342" s="17">
        <f>IF(D342,D342/(600*C342),"")</f>
        <v>1.1000000000000001</v>
      </c>
      <c r="F342" s="18" t="s">
        <v>495</v>
      </c>
    </row>
    <row r="343" spans="1:6" x14ac:dyDescent="0.3">
      <c r="A343" s="33" t="s">
        <v>90</v>
      </c>
      <c r="B343" s="34" t="s">
        <v>88</v>
      </c>
      <c r="C343" s="35">
        <v>3</v>
      </c>
      <c r="D343" s="36">
        <v>1962</v>
      </c>
      <c r="E343" s="37">
        <f>IF(D343,D343/(600*C343),"")</f>
        <v>1.0900000000000001</v>
      </c>
      <c r="F343" s="38" t="s">
        <v>1248</v>
      </c>
    </row>
    <row r="344" spans="1:6" x14ac:dyDescent="0.3">
      <c r="A344" s="33" t="s">
        <v>376</v>
      </c>
      <c r="B344" s="34" t="s">
        <v>88</v>
      </c>
      <c r="C344" s="35">
        <v>3</v>
      </c>
      <c r="D344" s="36">
        <v>1962</v>
      </c>
      <c r="E344" s="37">
        <f>IF(D344,D344/(600*C344),"")</f>
        <v>1.0900000000000001</v>
      </c>
      <c r="F344" s="38" t="s">
        <v>1252</v>
      </c>
    </row>
    <row r="345" spans="1:6" x14ac:dyDescent="0.3">
      <c r="A345" s="13" t="s">
        <v>335</v>
      </c>
      <c r="B345" s="14" t="s">
        <v>433</v>
      </c>
      <c r="C345" s="15">
        <v>3</v>
      </c>
      <c r="D345" s="16">
        <v>1960</v>
      </c>
      <c r="E345" s="17">
        <f>IF(D345,D345/(600*C345),"")</f>
        <v>1.0888888888888888</v>
      </c>
      <c r="F345" s="18" t="s">
        <v>497</v>
      </c>
    </row>
    <row r="346" spans="1:6" x14ac:dyDescent="0.3">
      <c r="A346" s="19" t="s">
        <v>328</v>
      </c>
      <c r="B346" s="20" t="s">
        <v>432</v>
      </c>
      <c r="C346" s="21">
        <v>3</v>
      </c>
      <c r="D346" s="22">
        <v>1960</v>
      </c>
      <c r="E346" s="23">
        <f>IF(D346,D346/(600*C346),"")</f>
        <v>1.0888888888888888</v>
      </c>
      <c r="F346" s="24" t="s">
        <v>486</v>
      </c>
    </row>
    <row r="347" spans="1:6" x14ac:dyDescent="0.3">
      <c r="A347" s="19" t="s">
        <v>327</v>
      </c>
      <c r="B347" s="20" t="s">
        <v>432</v>
      </c>
      <c r="C347" s="21">
        <v>3</v>
      </c>
      <c r="D347" s="22">
        <v>1960</v>
      </c>
      <c r="E347" s="23">
        <f>IF(D347,D347/(600*C347),"")</f>
        <v>1.0888888888888888</v>
      </c>
      <c r="F347" s="24" t="s">
        <v>471</v>
      </c>
    </row>
    <row r="348" spans="1:6" x14ac:dyDescent="0.3">
      <c r="A348" s="19" t="s">
        <v>108</v>
      </c>
      <c r="B348" s="20" t="s">
        <v>432</v>
      </c>
      <c r="C348" s="21">
        <v>3</v>
      </c>
      <c r="D348" s="22">
        <v>1953</v>
      </c>
      <c r="E348" s="23">
        <f>IF(D348,D348/(600*C348),"")</f>
        <v>1.085</v>
      </c>
      <c r="F348" s="24" t="s">
        <v>488</v>
      </c>
    </row>
    <row r="349" spans="1:6" x14ac:dyDescent="0.3">
      <c r="A349" s="33" t="s">
        <v>314</v>
      </c>
      <c r="B349" s="34" t="s">
        <v>88</v>
      </c>
      <c r="C349" s="35">
        <v>3</v>
      </c>
      <c r="D349" s="36">
        <v>1944</v>
      </c>
      <c r="E349" s="37">
        <f>IF(D349,D349/(600*C349),"")</f>
        <v>1.08</v>
      </c>
      <c r="F349" s="38" t="s">
        <v>1254</v>
      </c>
    </row>
    <row r="350" spans="1:6" x14ac:dyDescent="0.3">
      <c r="A350" s="33" t="s">
        <v>187</v>
      </c>
      <c r="B350" s="34" t="s">
        <v>88</v>
      </c>
      <c r="C350" s="35">
        <v>3</v>
      </c>
      <c r="D350" s="36">
        <v>1944</v>
      </c>
      <c r="E350" s="37">
        <f>IF(D350,D350/(600*C350),"")</f>
        <v>1.08</v>
      </c>
      <c r="F350" s="38" t="s">
        <v>1249</v>
      </c>
    </row>
    <row r="351" spans="1:6" x14ac:dyDescent="0.3">
      <c r="A351" s="19" t="s">
        <v>204</v>
      </c>
      <c r="B351" s="20" t="s">
        <v>432</v>
      </c>
      <c r="C351" s="21">
        <v>3</v>
      </c>
      <c r="D351" s="22">
        <v>1926</v>
      </c>
      <c r="E351" s="23">
        <f>IF(D351,D351/(600*C351),"")</f>
        <v>1.07</v>
      </c>
      <c r="F351" s="24" t="s">
        <v>483</v>
      </c>
    </row>
    <row r="352" spans="1:6" x14ac:dyDescent="0.3">
      <c r="A352" s="26" t="s">
        <v>1291</v>
      </c>
      <c r="B352" s="27" t="s">
        <v>434</v>
      </c>
      <c r="C352" s="28">
        <v>3</v>
      </c>
      <c r="D352" s="29">
        <v>1889</v>
      </c>
      <c r="E352" s="30">
        <f>IF(D352,D352/(600*C352),"")</f>
        <v>1.0494444444444444</v>
      </c>
      <c r="F352" s="31" t="s">
        <v>1292</v>
      </c>
    </row>
    <row r="353" spans="1:6" x14ac:dyDescent="0.3">
      <c r="A353" s="13" t="s">
        <v>213</v>
      </c>
      <c r="B353" s="14" t="s">
        <v>433</v>
      </c>
      <c r="C353" s="15">
        <v>3</v>
      </c>
      <c r="D353" s="16">
        <v>1879</v>
      </c>
      <c r="E353" s="17">
        <f>IF(D353,D353/(600*C353),"")</f>
        <v>1.0438888888888889</v>
      </c>
      <c r="F353" s="18" t="s">
        <v>472</v>
      </c>
    </row>
    <row r="354" spans="1:6" x14ac:dyDescent="0.3">
      <c r="A354" s="13" t="s">
        <v>285</v>
      </c>
      <c r="B354" s="14" t="s">
        <v>433</v>
      </c>
      <c r="C354" s="15">
        <v>3</v>
      </c>
      <c r="D354" s="16">
        <v>1844</v>
      </c>
      <c r="E354" s="17">
        <f>IF(D354,D354/(600*C354),"")</f>
        <v>1.0244444444444445</v>
      </c>
      <c r="F354" s="18" t="s">
        <v>494</v>
      </c>
    </row>
    <row r="355" spans="1:6" x14ac:dyDescent="0.3">
      <c r="A355" s="19" t="s">
        <v>386</v>
      </c>
      <c r="B355" s="20" t="s">
        <v>432</v>
      </c>
      <c r="C355" s="21">
        <v>3</v>
      </c>
      <c r="D355" s="22">
        <v>1813</v>
      </c>
      <c r="E355" s="23">
        <f>IF(D355,D355/(600*C355),"")</f>
        <v>1.0072222222222222</v>
      </c>
      <c r="F355" s="24" t="s">
        <v>490</v>
      </c>
    </row>
    <row r="356" spans="1:6" x14ac:dyDescent="0.3">
      <c r="A356" s="19" t="s">
        <v>13</v>
      </c>
      <c r="B356" s="20" t="s">
        <v>432</v>
      </c>
      <c r="C356" s="21">
        <v>3</v>
      </c>
      <c r="D356" s="22">
        <v>1800</v>
      </c>
      <c r="E356" s="23">
        <f>IF(D356,D356/(600*C356),"")</f>
        <v>1</v>
      </c>
      <c r="F356" s="24" t="s">
        <v>492</v>
      </c>
    </row>
    <row r="357" spans="1:6" x14ac:dyDescent="0.3">
      <c r="A357" s="19" t="s">
        <v>329</v>
      </c>
      <c r="B357" s="20" t="s">
        <v>432</v>
      </c>
      <c r="C357" s="21">
        <v>3</v>
      </c>
      <c r="D357" s="22">
        <v>1800</v>
      </c>
      <c r="E357" s="23">
        <f>IF(D357,D357/(600*C357),"")</f>
        <v>1</v>
      </c>
      <c r="F357" s="24" t="s">
        <v>489</v>
      </c>
    </row>
    <row r="358" spans="1:6" x14ac:dyDescent="0.3">
      <c r="A358" s="13" t="s">
        <v>284</v>
      </c>
      <c r="B358" s="14" t="s">
        <v>433</v>
      </c>
      <c r="C358" s="15">
        <v>3</v>
      </c>
      <c r="D358" s="16">
        <v>1800</v>
      </c>
      <c r="E358" s="17">
        <f>IF(D358,D358/(600*C358),"")</f>
        <v>1</v>
      </c>
      <c r="F358" s="18" t="s">
        <v>480</v>
      </c>
    </row>
    <row r="359" spans="1:6" x14ac:dyDescent="0.3">
      <c r="A359" s="13" t="s">
        <v>119</v>
      </c>
      <c r="B359" s="14" t="s">
        <v>433</v>
      </c>
      <c r="C359" s="15">
        <v>3</v>
      </c>
      <c r="D359" s="16">
        <v>1800</v>
      </c>
      <c r="E359" s="17">
        <f>IF(D359,D359/(600*C359),"")</f>
        <v>1</v>
      </c>
      <c r="F359" s="18" t="s">
        <v>496</v>
      </c>
    </row>
    <row r="360" spans="1:6" x14ac:dyDescent="0.3">
      <c r="A360" s="19" t="s">
        <v>109</v>
      </c>
      <c r="B360" s="20" t="s">
        <v>432</v>
      </c>
      <c r="C360" s="21">
        <v>3</v>
      </c>
      <c r="D360" s="22">
        <v>1800</v>
      </c>
      <c r="E360" s="23">
        <f>IF(D360,D360/(600*C360),"")</f>
        <v>1</v>
      </c>
      <c r="F360" s="24" t="s">
        <v>487</v>
      </c>
    </row>
    <row r="361" spans="1:6" x14ac:dyDescent="0.3">
      <c r="A361" s="19" t="s">
        <v>110</v>
      </c>
      <c r="B361" s="20" t="s">
        <v>432</v>
      </c>
      <c r="C361" s="21">
        <v>3</v>
      </c>
      <c r="D361" s="22">
        <v>1800</v>
      </c>
      <c r="E361" s="23">
        <f>IF(D361,D361/(600*C361),"")</f>
        <v>1</v>
      </c>
      <c r="F361" s="24" t="s">
        <v>485</v>
      </c>
    </row>
    <row r="362" spans="1:6" x14ac:dyDescent="0.3">
      <c r="A362" s="19" t="s">
        <v>107</v>
      </c>
      <c r="B362" s="20" t="s">
        <v>432</v>
      </c>
      <c r="C362" s="21">
        <v>3</v>
      </c>
      <c r="D362" s="22">
        <v>1776</v>
      </c>
      <c r="E362" s="23">
        <f>IF(D362,D362/(600*C362),"")</f>
        <v>0.98666666666666669</v>
      </c>
      <c r="F362" s="24" t="s">
        <v>484</v>
      </c>
    </row>
    <row r="363" spans="1:6" x14ac:dyDescent="0.3">
      <c r="A363" s="7" t="s">
        <v>71</v>
      </c>
      <c r="B363" s="8" t="s">
        <v>435</v>
      </c>
      <c r="C363" s="9">
        <v>3</v>
      </c>
      <c r="D363" s="10">
        <v>1755</v>
      </c>
      <c r="E363" s="11">
        <f>IF(D363,D363/(600*C363),"")</f>
        <v>0.97499999999999998</v>
      </c>
      <c r="F363" s="12" t="s">
        <v>498</v>
      </c>
    </row>
    <row r="364" spans="1:6" x14ac:dyDescent="0.3">
      <c r="A364" s="19" t="s">
        <v>200</v>
      </c>
      <c r="B364" s="41" t="s">
        <v>432</v>
      </c>
      <c r="C364" s="21">
        <v>2</v>
      </c>
      <c r="D364" s="22">
        <v>1740</v>
      </c>
      <c r="E364" s="23">
        <f>IF(D364,D364/(600*C364),"")</f>
        <v>1.45</v>
      </c>
      <c r="F364" s="24" t="s">
        <v>615</v>
      </c>
    </row>
    <row r="365" spans="1:6" x14ac:dyDescent="0.3">
      <c r="A365" s="7" t="s">
        <v>245</v>
      </c>
      <c r="B365" s="8" t="s">
        <v>435</v>
      </c>
      <c r="C365" s="9">
        <v>3</v>
      </c>
      <c r="D365" s="10">
        <v>1738</v>
      </c>
      <c r="E365" s="11">
        <f>IF(D365,D365/(600*C365),"")</f>
        <v>0.9655555555555555</v>
      </c>
      <c r="F365" s="12" t="s">
        <v>501</v>
      </c>
    </row>
    <row r="366" spans="1:6" x14ac:dyDescent="0.3">
      <c r="A366" s="7" t="s">
        <v>305</v>
      </c>
      <c r="B366" s="8" t="s">
        <v>435</v>
      </c>
      <c r="C366" s="9">
        <v>3</v>
      </c>
      <c r="D366" s="10">
        <v>1652</v>
      </c>
      <c r="E366" s="11">
        <f>IF(D366,D366/(600*C366),"")</f>
        <v>0.9177777777777778</v>
      </c>
      <c r="F366" s="12" t="s">
        <v>499</v>
      </c>
    </row>
    <row r="367" spans="1:6" x14ac:dyDescent="0.3">
      <c r="A367" s="7" t="s">
        <v>162</v>
      </c>
      <c r="B367" s="8" t="s">
        <v>435</v>
      </c>
      <c r="C367" s="9">
        <v>3</v>
      </c>
      <c r="D367" s="10">
        <v>1647</v>
      </c>
      <c r="E367" s="11">
        <f>IF(D367,D367/(600*C367),"")</f>
        <v>0.91500000000000004</v>
      </c>
      <c r="F367" s="12" t="s">
        <v>500</v>
      </c>
    </row>
    <row r="368" spans="1:6" x14ac:dyDescent="0.3">
      <c r="A368" s="7" t="s">
        <v>358</v>
      </c>
      <c r="B368" s="8" t="s">
        <v>435</v>
      </c>
      <c r="C368" s="9">
        <v>3</v>
      </c>
      <c r="D368" s="10">
        <v>1619</v>
      </c>
      <c r="E368" s="11">
        <f>IF(D368,D368/(600*C368),"")</f>
        <v>0.89944444444444449</v>
      </c>
      <c r="F368" s="12" t="s">
        <v>502</v>
      </c>
    </row>
    <row r="369" spans="1:6" x14ac:dyDescent="0.3">
      <c r="A369" s="33" t="s">
        <v>186</v>
      </c>
      <c r="B369" s="34" t="s">
        <v>88</v>
      </c>
      <c r="C369" s="35">
        <v>2</v>
      </c>
      <c r="D369" s="36">
        <v>1596</v>
      </c>
      <c r="E369" s="37">
        <f>IF(D369,D369/(600*C369),"")</f>
        <v>1.33</v>
      </c>
      <c r="F369" s="38" t="s">
        <v>1247</v>
      </c>
    </row>
    <row r="370" spans="1:6" x14ac:dyDescent="0.3">
      <c r="A370" s="19" t="s">
        <v>410</v>
      </c>
      <c r="B370" s="41" t="s">
        <v>432</v>
      </c>
      <c r="C370" s="21">
        <v>2</v>
      </c>
      <c r="D370" s="22">
        <v>1559</v>
      </c>
      <c r="E370" s="23">
        <f>IF(D370,D370/(600*C370),"")</f>
        <v>1.2991666666666666</v>
      </c>
      <c r="F370" s="24" t="s">
        <v>455</v>
      </c>
    </row>
    <row r="371" spans="1:6" x14ac:dyDescent="0.3">
      <c r="A371" s="19" t="s">
        <v>199</v>
      </c>
      <c r="B371" s="41" t="s">
        <v>432</v>
      </c>
      <c r="C371" s="21">
        <v>2</v>
      </c>
      <c r="D371" s="22">
        <v>1559</v>
      </c>
      <c r="E371" s="23">
        <f>IF(D371,D371/(600*C371),"")</f>
        <v>1.2991666666666666</v>
      </c>
      <c r="F371" s="24" t="s">
        <v>616</v>
      </c>
    </row>
    <row r="372" spans="1:6" x14ac:dyDescent="0.3">
      <c r="A372" s="19" t="s">
        <v>323</v>
      </c>
      <c r="B372" s="41" t="s">
        <v>432</v>
      </c>
      <c r="C372" s="21">
        <v>2</v>
      </c>
      <c r="D372" s="22">
        <v>1559</v>
      </c>
      <c r="E372" s="23">
        <f>IF(D372,D372/(600*C372),"")</f>
        <v>1.2991666666666666</v>
      </c>
      <c r="F372" s="24" t="s">
        <v>454</v>
      </c>
    </row>
    <row r="373" spans="1:6" x14ac:dyDescent="0.3">
      <c r="A373" s="19" t="s">
        <v>272</v>
      </c>
      <c r="B373" s="20" t="s">
        <v>432</v>
      </c>
      <c r="C373" s="21">
        <v>2</v>
      </c>
      <c r="D373" s="22">
        <v>1531</v>
      </c>
      <c r="E373" s="23">
        <f>IF(D373,D373/(600*C373),"")</f>
        <v>1.2758333333333334</v>
      </c>
      <c r="F373" s="24" t="s">
        <v>449</v>
      </c>
    </row>
    <row r="374" spans="1:6" x14ac:dyDescent="0.3">
      <c r="A374" s="19" t="s">
        <v>198</v>
      </c>
      <c r="B374" s="41" t="s">
        <v>432</v>
      </c>
      <c r="C374" s="21">
        <v>2</v>
      </c>
      <c r="D374" s="22">
        <v>1523</v>
      </c>
      <c r="E374" s="23">
        <f>IF(D374,D374/(600*C374),"")</f>
        <v>1.2691666666666668</v>
      </c>
      <c r="F374" s="24" t="s">
        <v>446</v>
      </c>
    </row>
    <row r="375" spans="1:6" x14ac:dyDescent="0.3">
      <c r="A375" s="13" t="s">
        <v>334</v>
      </c>
      <c r="B375" s="14" t="s">
        <v>433</v>
      </c>
      <c r="C375" s="15">
        <v>2</v>
      </c>
      <c r="D375" s="16">
        <v>1503</v>
      </c>
      <c r="E375" s="17">
        <f>IF(D375,D375/(600*C375),"")</f>
        <v>1.2524999999999999</v>
      </c>
      <c r="F375" s="18" t="s">
        <v>653</v>
      </c>
    </row>
    <row r="376" spans="1:6" x14ac:dyDescent="0.3">
      <c r="A376" s="19" t="s">
        <v>103</v>
      </c>
      <c r="B376" s="20" t="s">
        <v>432</v>
      </c>
      <c r="C376" s="21">
        <v>2</v>
      </c>
      <c r="D376" s="22">
        <v>1500</v>
      </c>
      <c r="E376" s="23">
        <f>IF(D376,D376/(600*C376),"")</f>
        <v>1.25</v>
      </c>
      <c r="F376" s="24" t="s">
        <v>448</v>
      </c>
    </row>
    <row r="377" spans="1:6" x14ac:dyDescent="0.3">
      <c r="A377" s="19" t="s">
        <v>275</v>
      </c>
      <c r="B377" s="20" t="s">
        <v>432</v>
      </c>
      <c r="C377" s="21">
        <v>2</v>
      </c>
      <c r="D377" s="22">
        <v>1462</v>
      </c>
      <c r="E377" s="23">
        <f>IF(D377,D377/(600*C377),"")</f>
        <v>1.2183333333333333</v>
      </c>
      <c r="F377" s="24" t="s">
        <v>440</v>
      </c>
    </row>
    <row r="378" spans="1:6" x14ac:dyDescent="0.3">
      <c r="A378" s="33" t="s">
        <v>89</v>
      </c>
      <c r="B378" s="34" t="s">
        <v>88</v>
      </c>
      <c r="C378" s="35">
        <v>2</v>
      </c>
      <c r="D378" s="36">
        <v>1452</v>
      </c>
      <c r="E378" s="37">
        <f>IF(D378,D378/(600*C378),"")</f>
        <v>1.21</v>
      </c>
      <c r="F378" s="38" t="s">
        <v>1243</v>
      </c>
    </row>
    <row r="379" spans="1:6" x14ac:dyDescent="0.3">
      <c r="A379" s="19" t="s">
        <v>101</v>
      </c>
      <c r="B379" s="41" t="s">
        <v>432</v>
      </c>
      <c r="C379" s="21">
        <v>2</v>
      </c>
      <c r="D379" s="22">
        <v>1440</v>
      </c>
      <c r="E379" s="23">
        <f>IF(D379,D379/(600*C379),"")</f>
        <v>1.2</v>
      </c>
      <c r="F379" s="24" t="s">
        <v>456</v>
      </c>
    </row>
    <row r="380" spans="1:6" x14ac:dyDescent="0.3">
      <c r="A380" s="13" t="s">
        <v>415</v>
      </c>
      <c r="B380" s="14" t="s">
        <v>433</v>
      </c>
      <c r="C380" s="15">
        <v>2</v>
      </c>
      <c r="D380" s="16">
        <v>1440</v>
      </c>
      <c r="E380" s="17">
        <f>IF(D380,D380/(600*C380),"")</f>
        <v>1.2</v>
      </c>
      <c r="F380" s="18" t="s">
        <v>445</v>
      </c>
    </row>
    <row r="381" spans="1:6" x14ac:dyDescent="0.3">
      <c r="A381" s="19" t="s">
        <v>324</v>
      </c>
      <c r="B381" s="20" t="s">
        <v>432</v>
      </c>
      <c r="C381" s="21">
        <v>2</v>
      </c>
      <c r="D381" s="22">
        <v>1438</v>
      </c>
      <c r="E381" s="23">
        <f>IF(D381,D381/(600*C381),"")</f>
        <v>1.1983333333333333</v>
      </c>
      <c r="F381" s="24" t="s">
        <v>649</v>
      </c>
    </row>
    <row r="382" spans="1:6" x14ac:dyDescent="0.3">
      <c r="A382" s="33" t="s">
        <v>262</v>
      </c>
      <c r="B382" s="34" t="s">
        <v>88</v>
      </c>
      <c r="C382" s="35">
        <v>2</v>
      </c>
      <c r="D382" s="36">
        <v>1403</v>
      </c>
      <c r="E382" s="37">
        <f>IF(D382,D382/(600*C382),"")</f>
        <v>1.1691666666666667</v>
      </c>
      <c r="F382" s="38" t="s">
        <v>1244</v>
      </c>
    </row>
    <row r="383" spans="1:6" x14ac:dyDescent="0.3">
      <c r="A383" s="7" t="s">
        <v>69</v>
      </c>
      <c r="B383" s="8" t="s">
        <v>435</v>
      </c>
      <c r="C383" s="9">
        <v>2</v>
      </c>
      <c r="D383" s="10">
        <v>1403</v>
      </c>
      <c r="E383" s="11">
        <f>IF(D383,D383/(600*C383),"")</f>
        <v>1.1691666666666667</v>
      </c>
      <c r="F383" s="12" t="s">
        <v>442</v>
      </c>
    </row>
    <row r="384" spans="1:6" x14ac:dyDescent="0.3">
      <c r="A384" s="19" t="s">
        <v>5</v>
      </c>
      <c r="B384" s="20" t="s">
        <v>432</v>
      </c>
      <c r="C384" s="21">
        <v>2</v>
      </c>
      <c r="D384" s="22">
        <v>1390</v>
      </c>
      <c r="E384" s="23">
        <f>IF(D384,D384/(600*C384),"")</f>
        <v>1.1583333333333334</v>
      </c>
      <c r="F384" s="24" t="s">
        <v>460</v>
      </c>
    </row>
    <row r="385" spans="1:6" x14ac:dyDescent="0.3">
      <c r="A385" s="33" t="s">
        <v>313</v>
      </c>
      <c r="B385" s="34" t="s">
        <v>88</v>
      </c>
      <c r="C385" s="35">
        <v>2</v>
      </c>
      <c r="D385" s="36">
        <v>1379</v>
      </c>
      <c r="E385" s="37">
        <f>IF(D385,D385/(600*C385),"")</f>
        <v>1.1491666666666667</v>
      </c>
      <c r="F385" s="38" t="s">
        <v>1245</v>
      </c>
    </row>
    <row r="386" spans="1:6" x14ac:dyDescent="0.3">
      <c r="A386" s="33" t="s">
        <v>374</v>
      </c>
      <c r="B386" s="34" t="s">
        <v>88</v>
      </c>
      <c r="C386" s="35">
        <v>2</v>
      </c>
      <c r="D386" s="36">
        <v>1379</v>
      </c>
      <c r="E386" s="37">
        <f>IF(D386,D386/(600*C386),"")</f>
        <v>1.1491666666666667</v>
      </c>
      <c r="F386" s="38" t="s">
        <v>1246</v>
      </c>
    </row>
    <row r="387" spans="1:6" x14ac:dyDescent="0.3">
      <c r="A387" s="19" t="s">
        <v>4</v>
      </c>
      <c r="B387" s="20" t="s">
        <v>432</v>
      </c>
      <c r="C387" s="21">
        <v>2</v>
      </c>
      <c r="D387" s="22">
        <v>1371</v>
      </c>
      <c r="E387" s="23">
        <f>IF(D387,D387/(600*C387),"")</f>
        <v>1.1425000000000001</v>
      </c>
      <c r="F387" s="24" t="s">
        <v>461</v>
      </c>
    </row>
    <row r="388" spans="1:6" x14ac:dyDescent="0.3">
      <c r="A388" s="19" t="s">
        <v>385</v>
      </c>
      <c r="B388" s="20" t="s">
        <v>432</v>
      </c>
      <c r="C388" s="21">
        <v>2</v>
      </c>
      <c r="D388" s="22">
        <v>1353</v>
      </c>
      <c r="E388" s="23">
        <f>IF(D388,D388/(600*C388),"")</f>
        <v>1.1274999999999999</v>
      </c>
      <c r="F388" s="24" t="s">
        <v>452</v>
      </c>
    </row>
    <row r="389" spans="1:6" x14ac:dyDescent="0.3">
      <c r="A389" s="13" t="s">
        <v>212</v>
      </c>
      <c r="B389" s="14" t="s">
        <v>433</v>
      </c>
      <c r="C389" s="15">
        <v>2</v>
      </c>
      <c r="D389" s="16">
        <v>1352</v>
      </c>
      <c r="E389" s="17">
        <f>IF(D389,D389/(600*C389),"")</f>
        <v>1.1266666666666667</v>
      </c>
      <c r="F389" s="18" t="s">
        <v>444</v>
      </c>
    </row>
    <row r="390" spans="1:6" x14ac:dyDescent="0.3">
      <c r="A390" s="19" t="s">
        <v>201</v>
      </c>
      <c r="B390" s="20" t="s">
        <v>432</v>
      </c>
      <c r="C390" s="21">
        <v>2</v>
      </c>
      <c r="D390" s="22">
        <v>1322</v>
      </c>
      <c r="E390" s="23">
        <f>IF(D390,D390/(600*C390),"")</f>
        <v>1.1016666666666666</v>
      </c>
      <c r="F390" s="24" t="s">
        <v>451</v>
      </c>
    </row>
    <row r="391" spans="1:6" x14ac:dyDescent="0.3">
      <c r="A391" s="7" t="s">
        <v>357</v>
      </c>
      <c r="B391" s="8" t="s">
        <v>435</v>
      </c>
      <c r="C391" s="9">
        <v>2</v>
      </c>
      <c r="D391" s="10">
        <v>1320</v>
      </c>
      <c r="E391" s="11">
        <f>IF(D391,D391/(600*C391),"")</f>
        <v>1.1000000000000001</v>
      </c>
      <c r="F391" s="12" t="s">
        <v>652</v>
      </c>
    </row>
    <row r="392" spans="1:6" x14ac:dyDescent="0.3">
      <c r="A392" s="19" t="s">
        <v>411</v>
      </c>
      <c r="B392" s="20" t="s">
        <v>432</v>
      </c>
      <c r="C392" s="21">
        <v>2</v>
      </c>
      <c r="D392" s="22">
        <v>1320</v>
      </c>
      <c r="E392" s="23">
        <f>IF(D392,D392/(600*C392),"")</f>
        <v>1.1000000000000001</v>
      </c>
      <c r="F392" s="24" t="s">
        <v>450</v>
      </c>
    </row>
    <row r="393" spans="1:6" x14ac:dyDescent="0.3">
      <c r="A393" s="19" t="s">
        <v>273</v>
      </c>
      <c r="B393" s="20" t="s">
        <v>432</v>
      </c>
      <c r="C393" s="21">
        <v>2</v>
      </c>
      <c r="D393" s="22">
        <v>1320</v>
      </c>
      <c r="E393" s="23">
        <f>IF(D393,D393/(600*C393),"")</f>
        <v>1.1000000000000001</v>
      </c>
      <c r="F393" s="24" t="s">
        <v>453</v>
      </c>
    </row>
    <row r="394" spans="1:6" x14ac:dyDescent="0.3">
      <c r="A394" s="19" t="s">
        <v>326</v>
      </c>
      <c r="B394" s="20" t="s">
        <v>432</v>
      </c>
      <c r="C394" s="21">
        <v>2</v>
      </c>
      <c r="D394" s="22">
        <v>1320</v>
      </c>
      <c r="E394" s="23">
        <f>IF(D394,D394/(600*C394),"")</f>
        <v>1.1000000000000001</v>
      </c>
      <c r="F394" s="24" t="s">
        <v>650</v>
      </c>
    </row>
    <row r="395" spans="1:6" x14ac:dyDescent="0.3">
      <c r="A395" s="19" t="s">
        <v>274</v>
      </c>
      <c r="B395" s="20" t="s">
        <v>432</v>
      </c>
      <c r="C395" s="21">
        <v>2</v>
      </c>
      <c r="D395" s="22">
        <v>1320</v>
      </c>
      <c r="E395" s="23">
        <f>IF(D395,D395/(600*C395),"")</f>
        <v>1.1000000000000001</v>
      </c>
      <c r="F395" s="24" t="s">
        <v>462</v>
      </c>
    </row>
    <row r="396" spans="1:6" x14ac:dyDescent="0.3">
      <c r="A396" s="18" t="s">
        <v>1289</v>
      </c>
      <c r="B396" s="170" t="s">
        <v>433</v>
      </c>
      <c r="C396" s="15">
        <v>2</v>
      </c>
      <c r="D396" s="16">
        <v>1320</v>
      </c>
      <c r="E396" s="17">
        <f>IF(D396,D396/(600*C396),"")</f>
        <v>1.1000000000000001</v>
      </c>
      <c r="F396" s="18" t="s">
        <v>1290</v>
      </c>
    </row>
    <row r="397" spans="1:6" x14ac:dyDescent="0.3">
      <c r="A397" s="19" t="s">
        <v>104</v>
      </c>
      <c r="B397" s="20" t="s">
        <v>432</v>
      </c>
      <c r="C397" s="21">
        <v>2</v>
      </c>
      <c r="D397" s="22">
        <v>1311</v>
      </c>
      <c r="E397" s="23">
        <f>IF(D397,D397/(600*C397),"")</f>
        <v>1.0925</v>
      </c>
      <c r="F397" s="24" t="s">
        <v>459</v>
      </c>
    </row>
    <row r="398" spans="1:6" x14ac:dyDescent="0.3">
      <c r="A398" s="19" t="s">
        <v>2</v>
      </c>
      <c r="B398" s="41" t="s">
        <v>432</v>
      </c>
      <c r="C398" s="21">
        <v>2</v>
      </c>
      <c r="D398" s="22">
        <v>1308</v>
      </c>
      <c r="E398" s="23">
        <f>IF(D398,D398/(600*C398),"")</f>
        <v>1.0900000000000001</v>
      </c>
      <c r="F398" s="24" t="s">
        <v>458</v>
      </c>
    </row>
    <row r="399" spans="1:6" x14ac:dyDescent="0.3">
      <c r="A399" s="19" t="s">
        <v>102</v>
      </c>
      <c r="B399" s="20" t="s">
        <v>432</v>
      </c>
      <c r="C399" s="21">
        <v>2</v>
      </c>
      <c r="D399" s="22">
        <v>1308</v>
      </c>
      <c r="E399" s="23">
        <f>IF(D399,D399/(600*C399),"")</f>
        <v>1.0900000000000001</v>
      </c>
      <c r="F399" s="24" t="s">
        <v>447</v>
      </c>
    </row>
    <row r="400" spans="1:6" x14ac:dyDescent="0.3">
      <c r="A400" s="19" t="s">
        <v>325</v>
      </c>
      <c r="B400" s="20" t="s">
        <v>432</v>
      </c>
      <c r="C400" s="21">
        <v>2</v>
      </c>
      <c r="D400" s="22">
        <v>1308</v>
      </c>
      <c r="E400" s="23">
        <f>IF(D400,D400/(600*C400),"")</f>
        <v>1.0900000000000001</v>
      </c>
      <c r="F400" s="24" t="s">
        <v>439</v>
      </c>
    </row>
    <row r="401" spans="1:6" x14ac:dyDescent="0.3">
      <c r="A401" s="7" t="s">
        <v>244</v>
      </c>
      <c r="B401" s="8" t="s">
        <v>435</v>
      </c>
      <c r="C401" s="9">
        <v>2</v>
      </c>
      <c r="D401" s="10">
        <v>1254</v>
      </c>
      <c r="E401" s="11">
        <f>IF(D401,D401/(600*C401),"")</f>
        <v>1.0449999999999999</v>
      </c>
      <c r="F401" s="12" t="s">
        <v>438</v>
      </c>
    </row>
    <row r="402" spans="1:6" x14ac:dyDescent="0.3">
      <c r="A402" s="19" t="s">
        <v>3</v>
      </c>
      <c r="B402" s="20" t="s">
        <v>432</v>
      </c>
      <c r="C402" s="21">
        <v>2</v>
      </c>
      <c r="D402" s="22">
        <v>1200</v>
      </c>
      <c r="E402" s="23">
        <f>IF(D402,D402/(600*C402),"")</f>
        <v>1</v>
      </c>
      <c r="F402" s="24" t="s">
        <v>457</v>
      </c>
    </row>
    <row r="403" spans="1:6" x14ac:dyDescent="0.3">
      <c r="A403" s="7" t="s">
        <v>303</v>
      </c>
      <c r="B403" s="8" t="s">
        <v>435</v>
      </c>
      <c r="C403" s="9">
        <v>2</v>
      </c>
      <c r="D403" s="10">
        <v>1188</v>
      </c>
      <c r="E403" s="11">
        <f>IF(D403,D403/(600*C403),"")</f>
        <v>0.99</v>
      </c>
      <c r="F403" s="12" t="s">
        <v>651</v>
      </c>
    </row>
    <row r="404" spans="1:6" x14ac:dyDescent="0.3">
      <c r="A404" s="7" t="s">
        <v>161</v>
      </c>
      <c r="B404" s="8" t="s">
        <v>435</v>
      </c>
      <c r="C404" s="9">
        <v>2</v>
      </c>
      <c r="D404" s="10">
        <v>1184</v>
      </c>
      <c r="E404" s="11">
        <f>IF(D404,D404/(600*C404),"")</f>
        <v>0.98666666666666669</v>
      </c>
      <c r="F404" s="12" t="s">
        <v>443</v>
      </c>
    </row>
    <row r="405" spans="1:6" x14ac:dyDescent="0.3">
      <c r="A405" s="19" t="s">
        <v>100</v>
      </c>
      <c r="B405" s="41" t="s">
        <v>432</v>
      </c>
      <c r="C405" s="21">
        <v>2</v>
      </c>
      <c r="D405" s="22">
        <v>1079</v>
      </c>
      <c r="E405" s="23">
        <f>IF(D405,D405/(600*C405),"")</f>
        <v>0.89916666666666667</v>
      </c>
      <c r="F405" s="24" t="s">
        <v>614</v>
      </c>
    </row>
    <row r="406" spans="1:6" x14ac:dyDescent="0.3">
      <c r="A406" s="13" t="s">
        <v>333</v>
      </c>
      <c r="B406" s="14" t="s">
        <v>433</v>
      </c>
      <c r="C406" s="15">
        <v>1</v>
      </c>
      <c r="D406" s="16">
        <v>982</v>
      </c>
      <c r="E406" s="17">
        <f>IF(D406,D406/(600*C406),"")</f>
        <v>1.6366666666666667</v>
      </c>
      <c r="F406" s="18" t="s">
        <v>648</v>
      </c>
    </row>
    <row r="407" spans="1:6" x14ac:dyDescent="0.3">
      <c r="A407" s="19" t="s">
        <v>271</v>
      </c>
      <c r="B407" s="20" t="s">
        <v>432</v>
      </c>
      <c r="C407" s="21">
        <v>1</v>
      </c>
      <c r="D407" s="22">
        <v>977</v>
      </c>
      <c r="E407" s="23">
        <f>IF(D407,D407/(600*C407),"")</f>
        <v>1.6283333333333334</v>
      </c>
      <c r="F407" s="24" t="s">
        <v>441</v>
      </c>
    </row>
    <row r="408" spans="1:6" x14ac:dyDescent="0.3">
      <c r="A408" s="19" t="s">
        <v>384</v>
      </c>
      <c r="B408" s="20" t="s">
        <v>432</v>
      </c>
      <c r="C408" s="21">
        <v>1</v>
      </c>
      <c r="D408" s="22">
        <v>851</v>
      </c>
      <c r="E408" s="23">
        <f>IF(D408,D408/(600*C408),"")</f>
        <v>1.4183333333333332</v>
      </c>
      <c r="F408" s="24" t="s">
        <v>464</v>
      </c>
    </row>
    <row r="409" spans="1:6" x14ac:dyDescent="0.3">
      <c r="A409" s="19" t="s">
        <v>197</v>
      </c>
      <c r="B409" s="20" t="s">
        <v>432</v>
      </c>
      <c r="C409" s="21">
        <v>1</v>
      </c>
      <c r="D409" s="22">
        <v>819</v>
      </c>
      <c r="E409" s="23">
        <f>IF(D409,D409/(600*C409),"")</f>
        <v>1.365</v>
      </c>
      <c r="F409" s="24" t="s">
        <v>463</v>
      </c>
    </row>
    <row r="410" spans="1:6" x14ac:dyDescent="0.3">
      <c r="A410" s="19" t="s">
        <v>99</v>
      </c>
      <c r="B410" s="20" t="s">
        <v>432</v>
      </c>
      <c r="C410" s="21">
        <v>1</v>
      </c>
      <c r="D410" s="22">
        <v>786</v>
      </c>
      <c r="E410" s="23">
        <f>IF(D410,D410/(600*C410),"")</f>
        <v>1.31</v>
      </c>
      <c r="F410" s="24" t="s">
        <v>436</v>
      </c>
    </row>
    <row r="411" spans="1:6" x14ac:dyDescent="0.3">
      <c r="A411" s="19" t="s">
        <v>409</v>
      </c>
      <c r="B411" s="20" t="s">
        <v>432</v>
      </c>
      <c r="C411" s="21">
        <v>1</v>
      </c>
      <c r="D411" s="22">
        <v>779</v>
      </c>
      <c r="E411" s="23">
        <f>IF(D411,D411/(600*C411),"")</f>
        <v>1.2983333333333333</v>
      </c>
      <c r="F411" s="24" t="s">
        <v>465</v>
      </c>
    </row>
    <row r="412" spans="1:6" x14ac:dyDescent="0.3">
      <c r="A412" s="19" t="s">
        <v>1</v>
      </c>
      <c r="B412" s="20" t="s">
        <v>432</v>
      </c>
      <c r="C412" s="21">
        <v>1</v>
      </c>
      <c r="D412" s="22">
        <v>753</v>
      </c>
      <c r="E412" s="23">
        <f>IF(D412,D412/(600*C412),"")</f>
        <v>1.2549999999999999</v>
      </c>
      <c r="F412" s="24" t="s">
        <v>437</v>
      </c>
    </row>
    <row r="413" spans="1:6" x14ac:dyDescent="0.3">
      <c r="A413" s="13" t="s">
        <v>128</v>
      </c>
      <c r="B413" s="25" t="s">
        <v>433</v>
      </c>
      <c r="C413" s="15">
        <v>6</v>
      </c>
      <c r="D413" s="16">
        <v>0</v>
      </c>
      <c r="E413" s="17" t="str">
        <f>IF(D413,D413/(600*C413),"")</f>
        <v/>
      </c>
      <c r="F413" s="18" t="s">
        <v>617</v>
      </c>
    </row>
    <row r="414" spans="1:6" x14ac:dyDescent="0.3">
      <c r="A414" s="19" t="s">
        <v>412</v>
      </c>
      <c r="B414" s="41" t="s">
        <v>432</v>
      </c>
      <c r="C414" s="21">
        <v>3</v>
      </c>
      <c r="D414" s="22"/>
      <c r="E414" s="23" t="str">
        <f>IF(D414,D414/(600*C414),"")</f>
        <v/>
      </c>
      <c r="F414" s="24"/>
    </row>
    <row r="415" spans="1:6" x14ac:dyDescent="0.3">
      <c r="A415" s="19" t="s">
        <v>203</v>
      </c>
      <c r="B415" s="41" t="s">
        <v>432</v>
      </c>
      <c r="C415" s="21">
        <v>3</v>
      </c>
      <c r="D415" s="22"/>
      <c r="E415" s="23" t="str">
        <f>IF(D415,D415/(600*C415),"")</f>
        <v/>
      </c>
      <c r="F415" s="24"/>
    </row>
    <row r="416" spans="1:6" x14ac:dyDescent="0.3">
      <c r="A416" s="13" t="s">
        <v>21</v>
      </c>
      <c r="B416" s="25" t="s">
        <v>433</v>
      </c>
      <c r="C416" s="15">
        <v>4</v>
      </c>
      <c r="D416" s="16"/>
      <c r="E416" s="17" t="str">
        <f>IF(D416,D416/(600*C416),"")</f>
        <v/>
      </c>
      <c r="F416" s="18"/>
    </row>
    <row r="417" spans="1:6" x14ac:dyDescent="0.3">
      <c r="A417" s="13" t="s">
        <v>123</v>
      </c>
      <c r="B417" s="25" t="s">
        <v>433</v>
      </c>
      <c r="C417" s="15">
        <v>5</v>
      </c>
      <c r="D417" s="16"/>
      <c r="E417" s="17" t="str">
        <f>IF(D417,D417/(600*C417),"")</f>
        <v/>
      </c>
      <c r="F417" s="18"/>
    </row>
    <row r="418" spans="1:6" x14ac:dyDescent="0.3">
      <c r="A418" s="13" t="s">
        <v>216</v>
      </c>
      <c r="B418" s="25" t="s">
        <v>433</v>
      </c>
      <c r="C418" s="15">
        <v>5</v>
      </c>
      <c r="D418" s="16"/>
      <c r="E418" s="17" t="str">
        <f>IF(D418,D418/(600*C418),"")</f>
        <v/>
      </c>
      <c r="F418" s="18"/>
    </row>
    <row r="419" spans="1:6" x14ac:dyDescent="0.3">
      <c r="A419" s="26" t="s">
        <v>50</v>
      </c>
      <c r="B419" s="32" t="s">
        <v>434</v>
      </c>
      <c r="C419" s="28">
        <v>6</v>
      </c>
      <c r="D419" s="29"/>
      <c r="E419" s="30" t="str">
        <f>IF(D419,D419/(600*C419),"")</f>
        <v/>
      </c>
      <c r="F419" s="31"/>
    </row>
    <row r="420" spans="1:6" x14ac:dyDescent="0.3">
      <c r="A420" s="13" t="s">
        <v>31</v>
      </c>
      <c r="B420" s="25" t="s">
        <v>433</v>
      </c>
      <c r="C420" s="15">
        <v>7</v>
      </c>
      <c r="D420" s="16"/>
      <c r="E420" s="17" t="str">
        <f>IF(D420,D420/(600*C420),"")</f>
        <v/>
      </c>
      <c r="F420" s="18"/>
    </row>
    <row r="421" spans="1:6" x14ac:dyDescent="0.3">
      <c r="A421" s="26" t="s">
        <v>149</v>
      </c>
      <c r="B421" s="32" t="s">
        <v>434</v>
      </c>
      <c r="C421" s="28">
        <v>7</v>
      </c>
      <c r="D421" s="29"/>
      <c r="E421" s="30" t="str">
        <f>IF(D421,D421/(600*C421),"")</f>
        <v/>
      </c>
      <c r="F421" s="31"/>
    </row>
    <row r="422" spans="1:6" x14ac:dyDescent="0.3">
      <c r="A422" s="26" t="s">
        <v>150</v>
      </c>
      <c r="B422" s="32" t="s">
        <v>434</v>
      </c>
      <c r="C422" s="28">
        <v>7</v>
      </c>
      <c r="D422" s="29"/>
      <c r="E422" s="30" t="str">
        <f>IF(D422,D422/(600*C422),"")</f>
        <v/>
      </c>
      <c r="F422" s="31"/>
    </row>
    <row r="423" spans="1:6" x14ac:dyDescent="0.3">
      <c r="A423" s="7" t="s">
        <v>252</v>
      </c>
      <c r="B423" s="39" t="s">
        <v>435</v>
      </c>
      <c r="C423" s="9">
        <v>7</v>
      </c>
      <c r="D423" s="10"/>
      <c r="E423" s="11" t="str">
        <f>IF(D423,D423/(600*C423),"")</f>
        <v/>
      </c>
      <c r="F423" s="12"/>
    </row>
    <row r="424" spans="1:6" x14ac:dyDescent="0.3">
      <c r="A424" s="7" t="s">
        <v>172</v>
      </c>
      <c r="B424" s="39" t="s">
        <v>435</v>
      </c>
      <c r="C424" s="9">
        <v>7</v>
      </c>
      <c r="D424" s="10"/>
      <c r="E424" s="11" t="str">
        <f>IF(D424,D424/(600*C424),"")</f>
        <v/>
      </c>
      <c r="F424" s="12"/>
    </row>
    <row r="425" spans="1:6" x14ac:dyDescent="0.3">
      <c r="A425" s="19" t="s">
        <v>281</v>
      </c>
      <c r="B425" s="41" t="s">
        <v>432</v>
      </c>
      <c r="C425" s="21">
        <v>7</v>
      </c>
      <c r="D425" s="22"/>
      <c r="E425" s="23" t="str">
        <f>IF(D425,D425/(600*C425),"")</f>
        <v/>
      </c>
      <c r="F425" s="24"/>
    </row>
    <row r="426" spans="1:6" x14ac:dyDescent="0.3">
      <c r="A426" s="26" t="s">
        <v>57</v>
      </c>
      <c r="B426" s="32" t="s">
        <v>434</v>
      </c>
      <c r="C426" s="28">
        <v>8</v>
      </c>
      <c r="D426" s="29"/>
      <c r="E426" s="30" t="str">
        <f>IF(D426,D426/(600*C426),"")</f>
        <v/>
      </c>
      <c r="F426" s="31"/>
    </row>
    <row r="427" spans="1:6" x14ac:dyDescent="0.3">
      <c r="A427" s="7" t="s">
        <v>176</v>
      </c>
      <c r="B427" s="39" t="s">
        <v>435</v>
      </c>
      <c r="C427" s="9">
        <v>8</v>
      </c>
      <c r="D427" s="10"/>
      <c r="E427" s="11" t="str">
        <f>IF(D427,D427/(600*C427),"")</f>
        <v/>
      </c>
      <c r="F427" s="12"/>
    </row>
    <row r="428" spans="1:6" x14ac:dyDescent="0.3">
      <c r="A428" s="13" t="s">
        <v>288</v>
      </c>
      <c r="B428" s="25" t="s">
        <v>433</v>
      </c>
      <c r="C428" s="15">
        <v>8</v>
      </c>
      <c r="D428" s="16"/>
      <c r="E428" s="17" t="str">
        <f>IF(D428,D428/(600*C428),"")</f>
        <v/>
      </c>
      <c r="F428" s="18"/>
    </row>
    <row r="429" spans="1:6" x14ac:dyDescent="0.3">
      <c r="A429" s="7" t="s">
        <v>177</v>
      </c>
      <c r="B429" s="39" t="s">
        <v>435</v>
      </c>
      <c r="C429" s="9">
        <v>8</v>
      </c>
      <c r="D429" s="10"/>
      <c r="E429" s="11" t="str">
        <f>IF(D429,D429/(600*C429),"")</f>
        <v/>
      </c>
      <c r="F429" s="12"/>
    </row>
    <row r="430" spans="1:6" x14ac:dyDescent="0.3">
      <c r="A430" s="13" t="s">
        <v>344</v>
      </c>
      <c r="B430" s="25" t="s">
        <v>433</v>
      </c>
      <c r="C430" s="15">
        <v>8</v>
      </c>
      <c r="D430" s="16"/>
      <c r="E430" s="17" t="str">
        <f>IF(D430,D430/(600*C430),"")</f>
        <v/>
      </c>
      <c r="F430" s="18"/>
    </row>
    <row r="431" spans="1:6" x14ac:dyDescent="0.3">
      <c r="A431" s="13" t="s">
        <v>40</v>
      </c>
      <c r="B431" s="25" t="s">
        <v>433</v>
      </c>
      <c r="C431" s="15">
        <v>10</v>
      </c>
      <c r="D431" s="16"/>
      <c r="E431" s="17" t="str">
        <f>IF(D431,D431/(600*C431),"")</f>
        <v/>
      </c>
      <c r="F431" s="18"/>
    </row>
    <row r="432" spans="1:6" x14ac:dyDescent="0.3">
      <c r="A432" s="26" t="s">
        <v>65</v>
      </c>
      <c r="B432" s="32" t="s">
        <v>434</v>
      </c>
      <c r="C432" s="28">
        <v>10</v>
      </c>
      <c r="D432" s="29"/>
      <c r="E432" s="30" t="str">
        <f>IF(D432,D432/(600*C432),"")</f>
        <v/>
      </c>
      <c r="F432" s="31"/>
    </row>
    <row r="433" spans="1:6" x14ac:dyDescent="0.3">
      <c r="A433" s="13" t="s">
        <v>232</v>
      </c>
      <c r="B433" s="25" t="s">
        <v>433</v>
      </c>
      <c r="C433" s="15">
        <v>10</v>
      </c>
      <c r="D433" s="16"/>
      <c r="E433" s="17" t="str">
        <f>IF(D433,D433/(600*C433),"")</f>
        <v/>
      </c>
      <c r="F433" s="18"/>
    </row>
    <row r="434" spans="1:6" x14ac:dyDescent="0.3">
      <c r="A434" s="13" t="s">
        <v>401</v>
      </c>
      <c r="B434" s="25" t="s">
        <v>433</v>
      </c>
      <c r="C434" s="15">
        <v>10</v>
      </c>
      <c r="D434" s="16"/>
      <c r="E434" s="17" t="str">
        <f>IF(D434,D434/(600*C434),"")</f>
        <v/>
      </c>
      <c r="F434" s="18"/>
    </row>
    <row r="435" spans="1:6" x14ac:dyDescent="0.3">
      <c r="A435" s="177"/>
      <c r="B435" s="220"/>
      <c r="C435" s="177"/>
      <c r="D435" s="221"/>
      <c r="E435" s="222" t="str">
        <f>IF(D435,D435/(600*C435),"")</f>
        <v/>
      </c>
      <c r="F435" s="177"/>
    </row>
    <row r="436" spans="1:6" x14ac:dyDescent="0.3">
      <c r="A436" s="177"/>
      <c r="B436" s="220"/>
      <c r="C436" s="177"/>
      <c r="D436" s="221"/>
      <c r="E436" s="222" t="str">
        <f>IF(D436,D436/(600*C436),"")</f>
        <v/>
      </c>
      <c r="F436" s="177"/>
    </row>
  </sheetData>
  <autoFilter ref="A1:F436">
    <sortState ref="A2:F436">
      <sortCondition descending="1" ref="D1:D436"/>
    </sortState>
  </autoFilter>
  <sortState ref="A2:F433">
    <sortCondition ref="C2"/>
  </sortState>
  <conditionalFormatting sqref="E1:E1048576">
    <cfRule type="dataBar" priority="2">
      <dataBar>
        <cfvo type="min"/>
        <cfvo type="max"/>
        <color theme="6" tint="-0.499984740745262"/>
      </dataBar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4"/>
  <sheetViews>
    <sheetView topLeftCell="H350" workbookViewId="0">
      <selection activeCell="A363" sqref="A363:XFD363"/>
    </sheetView>
  </sheetViews>
  <sheetFormatPr defaultRowHeight="14.4" x14ac:dyDescent="0.3"/>
  <cols>
    <col min="4" max="4" width="36.109375" customWidth="1"/>
  </cols>
  <sheetData>
    <row r="1" spans="1:25" x14ac:dyDescent="0.3">
      <c r="A1" s="202" t="s">
        <v>784</v>
      </c>
      <c r="B1" s="202" t="s">
        <v>785</v>
      </c>
      <c r="C1" s="205" t="s">
        <v>0</v>
      </c>
      <c r="D1" s="202" t="s">
        <v>786</v>
      </c>
    </row>
    <row r="2" spans="1:25" x14ac:dyDescent="0.3">
      <c r="A2" s="203"/>
      <c r="B2" s="203"/>
      <c r="C2" s="203"/>
      <c r="D2" s="203"/>
      <c r="E2" s="86" t="s">
        <v>852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ht="21" thickBot="1" x14ac:dyDescent="0.35">
      <c r="A3" s="204"/>
      <c r="B3" s="204"/>
      <c r="C3" s="204"/>
      <c r="D3" s="204"/>
      <c r="E3" s="75" t="s">
        <v>959</v>
      </c>
      <c r="F3" s="75" t="s">
        <v>960</v>
      </c>
      <c r="G3" s="75" t="s">
        <v>961</v>
      </c>
      <c r="H3" s="75" t="s">
        <v>962</v>
      </c>
      <c r="I3" s="75" t="s">
        <v>963</v>
      </c>
      <c r="J3" s="75" t="s">
        <v>964</v>
      </c>
      <c r="K3" s="75" t="s">
        <v>1029</v>
      </c>
      <c r="L3" s="75" t="s">
        <v>965</v>
      </c>
      <c r="M3" s="75" t="s">
        <v>960</v>
      </c>
      <c r="N3" s="75" t="s">
        <v>961</v>
      </c>
      <c r="O3" s="75" t="s">
        <v>962</v>
      </c>
      <c r="P3" s="75" t="s">
        <v>963</v>
      </c>
      <c r="Q3" s="75" t="s">
        <v>964</v>
      </c>
      <c r="R3" s="75" t="s">
        <v>1029</v>
      </c>
      <c r="S3" s="75" t="s">
        <v>966</v>
      </c>
      <c r="T3" s="75" t="s">
        <v>960</v>
      </c>
      <c r="U3" s="75" t="s">
        <v>961</v>
      </c>
      <c r="V3" s="75" t="s">
        <v>962</v>
      </c>
      <c r="W3" s="75" t="s">
        <v>963</v>
      </c>
      <c r="X3" s="75" t="s">
        <v>964</v>
      </c>
      <c r="Y3" s="75" t="s">
        <v>1029</v>
      </c>
    </row>
    <row r="4" spans="1:25" x14ac:dyDescent="0.3">
      <c r="A4" s="43" t="s">
        <v>787</v>
      </c>
      <c r="B4" s="44" t="s">
        <v>788</v>
      </c>
      <c r="C4" s="45">
        <v>1</v>
      </c>
      <c r="D4" s="46" t="s">
        <v>1</v>
      </c>
      <c r="E4" s="76" t="s">
        <v>1052</v>
      </c>
      <c r="F4" s="77">
        <v>51</v>
      </c>
      <c r="G4" s="76">
        <v>47</v>
      </c>
      <c r="H4" s="77">
        <v>972.41379310344826</v>
      </c>
      <c r="I4" s="76"/>
      <c r="J4" s="76">
        <v>757</v>
      </c>
      <c r="K4" s="78">
        <v>14</v>
      </c>
      <c r="L4" s="79" t="s">
        <v>1053</v>
      </c>
      <c r="M4" s="77">
        <v>88</v>
      </c>
      <c r="N4" s="76">
        <v>47</v>
      </c>
      <c r="O4" s="77">
        <v>972.41379310344826</v>
      </c>
      <c r="P4" s="76"/>
      <c r="Q4" s="76">
        <v>956</v>
      </c>
      <c r="R4" s="78">
        <v>800</v>
      </c>
      <c r="S4" s="76" t="s">
        <v>1054</v>
      </c>
      <c r="T4" s="77">
        <v>23</v>
      </c>
      <c r="U4" s="76">
        <v>62</v>
      </c>
      <c r="V4" s="77">
        <v>1282.7586206896551</v>
      </c>
      <c r="W4" s="76">
        <v>0.43</v>
      </c>
      <c r="X4" s="76">
        <v>757</v>
      </c>
      <c r="Y4" s="78">
        <v>14</v>
      </c>
    </row>
    <row r="5" spans="1:25" x14ac:dyDescent="0.3">
      <c r="A5" s="47" t="s">
        <v>787</v>
      </c>
      <c r="B5" s="48" t="s">
        <v>788</v>
      </c>
      <c r="C5" s="49">
        <v>2</v>
      </c>
      <c r="D5" s="50" t="s">
        <v>2</v>
      </c>
      <c r="E5" s="80" t="s">
        <v>1055</v>
      </c>
      <c r="F5" s="81">
        <v>64</v>
      </c>
      <c r="G5" s="80">
        <v>45</v>
      </c>
      <c r="H5" s="81">
        <v>944.99999999999909</v>
      </c>
      <c r="I5" s="80"/>
      <c r="J5" s="80">
        <v>792</v>
      </c>
      <c r="K5" s="82">
        <v>25</v>
      </c>
      <c r="L5" s="83" t="s">
        <v>1056</v>
      </c>
      <c r="M5" s="81">
        <v>121</v>
      </c>
      <c r="N5" s="80">
        <v>45</v>
      </c>
      <c r="O5" s="81">
        <v>944.99999999999909</v>
      </c>
      <c r="P5" s="80"/>
      <c r="Q5" s="80">
        <v>990</v>
      </c>
      <c r="R5" s="82">
        <v>1200</v>
      </c>
      <c r="S5" s="80" t="s">
        <v>1057</v>
      </c>
      <c r="T5" s="81">
        <v>23</v>
      </c>
      <c r="U5" s="80">
        <v>60</v>
      </c>
      <c r="V5" s="81">
        <v>1260</v>
      </c>
      <c r="W5" s="80">
        <v>0.35</v>
      </c>
      <c r="X5" s="80">
        <v>792</v>
      </c>
      <c r="Y5" s="82">
        <v>19</v>
      </c>
    </row>
    <row r="6" spans="1:25" x14ac:dyDescent="0.3">
      <c r="A6" s="43" t="s">
        <v>787</v>
      </c>
      <c r="B6" s="44" t="s">
        <v>788</v>
      </c>
      <c r="C6" s="45">
        <v>2</v>
      </c>
      <c r="D6" s="46" t="s">
        <v>3</v>
      </c>
      <c r="E6" s="76" t="s">
        <v>1058</v>
      </c>
      <c r="F6" s="77">
        <v>58</v>
      </c>
      <c r="G6" s="76">
        <v>40</v>
      </c>
      <c r="H6" s="77">
        <v>888.88888888888891</v>
      </c>
      <c r="I6" s="76"/>
      <c r="J6" s="76">
        <v>915</v>
      </c>
      <c r="K6" s="78">
        <v>35</v>
      </c>
      <c r="L6" s="79" t="s">
        <v>1059</v>
      </c>
      <c r="M6" s="77">
        <v>92</v>
      </c>
      <c r="N6" s="76">
        <v>40</v>
      </c>
      <c r="O6" s="77">
        <v>888.88888888888891</v>
      </c>
      <c r="P6" s="76"/>
      <c r="Q6" s="76">
        <v>1144</v>
      </c>
      <c r="R6" s="78">
        <v>800</v>
      </c>
      <c r="S6" s="76" t="s">
        <v>1060</v>
      </c>
      <c r="T6" s="77">
        <v>19</v>
      </c>
      <c r="U6" s="76">
        <v>50</v>
      </c>
      <c r="V6" s="77">
        <v>1111.1111111111111</v>
      </c>
      <c r="W6" s="76">
        <v>0.31</v>
      </c>
      <c r="X6" s="76">
        <v>915</v>
      </c>
      <c r="Y6" s="78">
        <v>10</v>
      </c>
    </row>
    <row r="7" spans="1:25" x14ac:dyDescent="0.3">
      <c r="A7" s="43" t="s">
        <v>787</v>
      </c>
      <c r="B7" s="44" t="s">
        <v>788</v>
      </c>
      <c r="C7" s="45">
        <v>2</v>
      </c>
      <c r="D7" s="46" t="s">
        <v>4</v>
      </c>
      <c r="E7" s="76" t="s">
        <v>1058</v>
      </c>
      <c r="F7" s="77">
        <v>58</v>
      </c>
      <c r="G7" s="76">
        <v>40</v>
      </c>
      <c r="H7" s="77">
        <v>1043.4782608695652</v>
      </c>
      <c r="I7" s="76"/>
      <c r="J7" s="76">
        <v>915</v>
      </c>
      <c r="K7" s="78">
        <v>35</v>
      </c>
      <c r="L7" s="79" t="s">
        <v>1059</v>
      </c>
      <c r="M7" s="77">
        <v>92</v>
      </c>
      <c r="N7" s="76">
        <v>40</v>
      </c>
      <c r="O7" s="77">
        <v>1043.4782608695652</v>
      </c>
      <c r="P7" s="76"/>
      <c r="Q7" s="76">
        <v>1144</v>
      </c>
      <c r="R7" s="78">
        <v>800</v>
      </c>
      <c r="S7" s="76" t="s">
        <v>1060</v>
      </c>
      <c r="T7" s="77">
        <v>19</v>
      </c>
      <c r="U7" s="76">
        <v>50</v>
      </c>
      <c r="V7" s="77">
        <v>1304.3478260869567</v>
      </c>
      <c r="W7" s="76">
        <v>0.31</v>
      </c>
      <c r="X7" s="76">
        <v>915</v>
      </c>
      <c r="Y7" s="78">
        <v>10</v>
      </c>
    </row>
    <row r="8" spans="1:25" x14ac:dyDescent="0.3">
      <c r="A8" s="43" t="s">
        <v>787</v>
      </c>
      <c r="B8" s="44" t="s">
        <v>788</v>
      </c>
      <c r="C8" s="45">
        <v>2</v>
      </c>
      <c r="D8" s="46" t="s">
        <v>5</v>
      </c>
      <c r="E8" s="76" t="s">
        <v>1058</v>
      </c>
      <c r="F8" s="77">
        <v>58</v>
      </c>
      <c r="G8" s="76">
        <v>40</v>
      </c>
      <c r="H8" s="77">
        <v>1043.4782608695652</v>
      </c>
      <c r="I8" s="76"/>
      <c r="J8" s="76">
        <v>915</v>
      </c>
      <c r="K8" s="78">
        <v>35</v>
      </c>
      <c r="L8" s="79" t="s">
        <v>1059</v>
      </c>
      <c r="M8" s="77">
        <v>92</v>
      </c>
      <c r="N8" s="76">
        <v>40</v>
      </c>
      <c r="O8" s="77">
        <v>1043.4782608695652</v>
      </c>
      <c r="P8" s="76"/>
      <c r="Q8" s="76">
        <v>1144</v>
      </c>
      <c r="R8" s="78">
        <v>800</v>
      </c>
      <c r="S8" s="76" t="s">
        <v>1060</v>
      </c>
      <c r="T8" s="77">
        <v>19</v>
      </c>
      <c r="U8" s="76">
        <v>50</v>
      </c>
      <c r="V8" s="77">
        <v>1304.3478260869567</v>
      </c>
      <c r="W8" s="76">
        <v>0.31</v>
      </c>
      <c r="X8" s="76">
        <v>915</v>
      </c>
      <c r="Y8" s="78">
        <v>10</v>
      </c>
    </row>
    <row r="9" spans="1:25" x14ac:dyDescent="0.3">
      <c r="A9" s="47" t="s">
        <v>787</v>
      </c>
      <c r="B9" s="48" t="s">
        <v>788</v>
      </c>
      <c r="C9" s="49">
        <v>3</v>
      </c>
      <c r="D9" s="50" t="s">
        <v>6</v>
      </c>
      <c r="E9" s="80" t="s">
        <v>1168</v>
      </c>
      <c r="F9" s="81">
        <v>38</v>
      </c>
      <c r="G9" s="80">
        <v>164</v>
      </c>
      <c r="H9" s="81">
        <v>2050</v>
      </c>
      <c r="I9" s="80">
        <v>1.0900000000000001</v>
      </c>
      <c r="J9" s="80">
        <v>381</v>
      </c>
      <c r="K9" s="82">
        <v>38</v>
      </c>
      <c r="L9" s="80" t="s">
        <v>1166</v>
      </c>
      <c r="M9" s="81">
        <v>37</v>
      </c>
      <c r="N9" s="80">
        <v>110</v>
      </c>
      <c r="O9" s="81">
        <v>1375</v>
      </c>
      <c r="P9" s="80"/>
      <c r="Q9" s="80">
        <v>381</v>
      </c>
      <c r="R9" s="82">
        <v>30</v>
      </c>
      <c r="S9" s="80" t="s">
        <v>1175</v>
      </c>
      <c r="T9" s="80" t="s">
        <v>1175</v>
      </c>
      <c r="U9" s="80" t="s">
        <v>1175</v>
      </c>
      <c r="V9" s="80" t="s">
        <v>1175</v>
      </c>
      <c r="W9" s="80" t="s">
        <v>1175</v>
      </c>
      <c r="X9" s="80" t="s">
        <v>1175</v>
      </c>
      <c r="Y9" s="80" t="s">
        <v>1175</v>
      </c>
    </row>
    <row r="10" spans="1:25" x14ac:dyDescent="0.3">
      <c r="A10" s="47" t="s">
        <v>787</v>
      </c>
      <c r="B10" s="48" t="s">
        <v>788</v>
      </c>
      <c r="C10" s="49">
        <v>3</v>
      </c>
      <c r="D10" s="50" t="s">
        <v>7</v>
      </c>
      <c r="E10" s="80" t="s">
        <v>1061</v>
      </c>
      <c r="F10" s="81">
        <v>48</v>
      </c>
      <c r="G10" s="80">
        <v>40</v>
      </c>
      <c r="H10" s="81">
        <v>960</v>
      </c>
      <c r="I10" s="80"/>
      <c r="J10" s="80">
        <v>765</v>
      </c>
      <c r="K10" s="82">
        <v>18</v>
      </c>
      <c r="L10" s="83" t="s">
        <v>1062</v>
      </c>
      <c r="M10" s="81">
        <v>70</v>
      </c>
      <c r="N10" s="80">
        <v>40</v>
      </c>
      <c r="O10" s="81">
        <v>960</v>
      </c>
      <c r="P10" s="80"/>
      <c r="Q10" s="80">
        <v>956</v>
      </c>
      <c r="R10" s="82">
        <v>800</v>
      </c>
      <c r="S10" s="80" t="s">
        <v>1063</v>
      </c>
      <c r="T10" s="81">
        <v>19</v>
      </c>
      <c r="U10" s="80">
        <v>50</v>
      </c>
      <c r="V10" s="81">
        <v>1200</v>
      </c>
      <c r="W10" s="80">
        <v>0.31</v>
      </c>
      <c r="X10" s="80">
        <v>765</v>
      </c>
      <c r="Y10" s="82">
        <v>10</v>
      </c>
    </row>
    <row r="11" spans="1:25" x14ac:dyDescent="0.3">
      <c r="A11" s="47" t="s">
        <v>787</v>
      </c>
      <c r="B11" s="48" t="s">
        <v>788</v>
      </c>
      <c r="C11" s="49">
        <v>3</v>
      </c>
      <c r="D11" s="50" t="s">
        <v>8</v>
      </c>
      <c r="E11" s="80" t="s">
        <v>1052</v>
      </c>
      <c r="F11" s="81">
        <v>51</v>
      </c>
      <c r="G11" s="80">
        <v>47</v>
      </c>
      <c r="H11" s="81">
        <v>1175</v>
      </c>
      <c r="I11" s="80"/>
      <c r="J11" s="80">
        <v>757</v>
      </c>
      <c r="K11" s="82">
        <v>14</v>
      </c>
      <c r="L11" s="83" t="s">
        <v>1053</v>
      </c>
      <c r="M11" s="81">
        <v>84</v>
      </c>
      <c r="N11" s="80">
        <v>47</v>
      </c>
      <c r="O11" s="81">
        <v>1175</v>
      </c>
      <c r="P11" s="80"/>
      <c r="Q11" s="80">
        <v>956</v>
      </c>
      <c r="R11" s="82">
        <v>800</v>
      </c>
      <c r="S11" s="80" t="s">
        <v>1054</v>
      </c>
      <c r="T11" s="81">
        <v>23</v>
      </c>
      <c r="U11" s="80">
        <v>62</v>
      </c>
      <c r="V11" s="81">
        <v>1550</v>
      </c>
      <c r="W11" s="80">
        <v>0.43</v>
      </c>
      <c r="X11" s="80">
        <v>757</v>
      </c>
      <c r="Y11" s="82">
        <v>14</v>
      </c>
    </row>
    <row r="12" spans="1:25" x14ac:dyDescent="0.3">
      <c r="A12" s="47" t="s">
        <v>787</v>
      </c>
      <c r="B12" s="48" t="s">
        <v>788</v>
      </c>
      <c r="C12" s="49">
        <v>3</v>
      </c>
      <c r="D12" s="50" t="s">
        <v>9</v>
      </c>
      <c r="E12" s="80" t="s">
        <v>1052</v>
      </c>
      <c r="F12" s="81">
        <v>51</v>
      </c>
      <c r="G12" s="80">
        <v>47</v>
      </c>
      <c r="H12" s="81">
        <v>1233.75</v>
      </c>
      <c r="I12" s="80"/>
      <c r="J12" s="80">
        <v>757</v>
      </c>
      <c r="K12" s="82">
        <v>14</v>
      </c>
      <c r="L12" s="83" t="s">
        <v>1053</v>
      </c>
      <c r="M12" s="81">
        <v>84</v>
      </c>
      <c r="N12" s="80">
        <v>47</v>
      </c>
      <c r="O12" s="81">
        <v>1233.75</v>
      </c>
      <c r="P12" s="80"/>
      <c r="Q12" s="80">
        <v>956</v>
      </c>
      <c r="R12" s="82">
        <v>800</v>
      </c>
      <c r="S12" s="80" t="s">
        <v>1054</v>
      </c>
      <c r="T12" s="81">
        <v>23</v>
      </c>
      <c r="U12" s="80">
        <v>62</v>
      </c>
      <c r="V12" s="81">
        <v>1627.5</v>
      </c>
      <c r="W12" s="80">
        <v>0.43</v>
      </c>
      <c r="X12" s="80">
        <v>757</v>
      </c>
      <c r="Y12" s="82">
        <v>14</v>
      </c>
    </row>
    <row r="13" spans="1:25" x14ac:dyDescent="0.3">
      <c r="A13" s="47" t="s">
        <v>787</v>
      </c>
      <c r="B13" s="48" t="s">
        <v>788</v>
      </c>
      <c r="C13" s="49">
        <v>3</v>
      </c>
      <c r="D13" s="50" t="s">
        <v>10</v>
      </c>
      <c r="E13" s="80" t="s">
        <v>1052</v>
      </c>
      <c r="F13" s="81">
        <v>51</v>
      </c>
      <c r="G13" s="80">
        <v>47</v>
      </c>
      <c r="H13" s="81">
        <v>1233.75</v>
      </c>
      <c r="I13" s="80"/>
      <c r="J13" s="80">
        <v>757</v>
      </c>
      <c r="K13" s="82">
        <v>14</v>
      </c>
      <c r="L13" s="83" t="s">
        <v>1053</v>
      </c>
      <c r="M13" s="81">
        <v>84</v>
      </c>
      <c r="N13" s="80">
        <v>47</v>
      </c>
      <c r="O13" s="81">
        <v>1233.75</v>
      </c>
      <c r="P13" s="80"/>
      <c r="Q13" s="80">
        <v>956</v>
      </c>
      <c r="R13" s="82">
        <v>800</v>
      </c>
      <c r="S13" s="80" t="s">
        <v>1054</v>
      </c>
      <c r="T13" s="81">
        <v>23</v>
      </c>
      <c r="U13" s="80">
        <v>62</v>
      </c>
      <c r="V13" s="81">
        <v>1627.5</v>
      </c>
      <c r="W13" s="80">
        <v>0.43</v>
      </c>
      <c r="X13" s="80">
        <v>757</v>
      </c>
      <c r="Y13" s="82">
        <v>14</v>
      </c>
    </row>
    <row r="14" spans="1:25" x14ac:dyDescent="0.3">
      <c r="A14" s="43" t="s">
        <v>787</v>
      </c>
      <c r="B14" s="44" t="s">
        <v>788</v>
      </c>
      <c r="C14" s="45">
        <v>3</v>
      </c>
      <c r="D14" s="46" t="s">
        <v>11</v>
      </c>
      <c r="E14" s="76" t="s">
        <v>1058</v>
      </c>
      <c r="F14" s="77">
        <v>58</v>
      </c>
      <c r="G14" s="76">
        <v>40</v>
      </c>
      <c r="H14" s="77">
        <v>1142.8571428571427</v>
      </c>
      <c r="I14" s="76"/>
      <c r="J14" s="76">
        <v>915</v>
      </c>
      <c r="K14" s="78">
        <v>35</v>
      </c>
      <c r="L14" s="79" t="s">
        <v>1059</v>
      </c>
      <c r="M14" s="77">
        <v>92</v>
      </c>
      <c r="N14" s="76">
        <v>40</v>
      </c>
      <c r="O14" s="77">
        <v>1142.8571428571427</v>
      </c>
      <c r="P14" s="76"/>
      <c r="Q14" s="76">
        <v>1144</v>
      </c>
      <c r="R14" s="78">
        <v>800</v>
      </c>
      <c r="S14" s="76" t="s">
        <v>1060</v>
      </c>
      <c r="T14" s="77">
        <v>19</v>
      </c>
      <c r="U14" s="76">
        <v>50</v>
      </c>
      <c r="V14" s="77">
        <v>1428.5714285714284</v>
      </c>
      <c r="W14" s="76">
        <v>0.31</v>
      </c>
      <c r="X14" s="76">
        <v>915</v>
      </c>
      <c r="Y14" s="78">
        <v>10</v>
      </c>
    </row>
    <row r="15" spans="1:25" x14ac:dyDescent="0.3">
      <c r="A15" s="43" t="s">
        <v>787</v>
      </c>
      <c r="B15" s="44" t="s">
        <v>788</v>
      </c>
      <c r="C15" s="45">
        <v>3</v>
      </c>
      <c r="D15" s="46" t="s">
        <v>12</v>
      </c>
      <c r="E15" s="76" t="s">
        <v>1058</v>
      </c>
      <c r="F15" s="77">
        <v>46</v>
      </c>
      <c r="G15" s="76">
        <v>40</v>
      </c>
      <c r="H15" s="77">
        <v>2120.5821205821208</v>
      </c>
      <c r="I15" s="76"/>
      <c r="J15" s="76">
        <v>900</v>
      </c>
      <c r="K15" s="78">
        <v>35</v>
      </c>
      <c r="L15" s="79" t="s">
        <v>1059</v>
      </c>
      <c r="M15" s="77">
        <v>62</v>
      </c>
      <c r="N15" s="76">
        <v>40</v>
      </c>
      <c r="O15" s="77">
        <v>2120.5821205821208</v>
      </c>
      <c r="P15" s="76"/>
      <c r="Q15" s="76">
        <v>1125</v>
      </c>
      <c r="R15" s="78">
        <v>800</v>
      </c>
      <c r="S15" s="76" t="s">
        <v>1060</v>
      </c>
      <c r="T15" s="77">
        <v>19</v>
      </c>
      <c r="U15" s="76">
        <v>50</v>
      </c>
      <c r="V15" s="77">
        <v>2650.7276507276511</v>
      </c>
      <c r="W15" s="76">
        <v>0.31</v>
      </c>
      <c r="X15" s="76">
        <v>900</v>
      </c>
      <c r="Y15" s="78">
        <v>10</v>
      </c>
    </row>
    <row r="16" spans="1:25" x14ac:dyDescent="0.3">
      <c r="A16" s="43" t="s">
        <v>787</v>
      </c>
      <c r="B16" s="44" t="s">
        <v>788</v>
      </c>
      <c r="C16" s="45">
        <v>3</v>
      </c>
      <c r="D16" s="46" t="s">
        <v>13</v>
      </c>
      <c r="E16" s="76" t="s">
        <v>1169</v>
      </c>
      <c r="F16" s="77">
        <v>75</v>
      </c>
      <c r="G16" s="76">
        <v>55</v>
      </c>
      <c r="H16" s="77">
        <v>1320</v>
      </c>
      <c r="I16" s="76"/>
      <c r="J16" s="76">
        <v>870</v>
      </c>
      <c r="K16" s="78">
        <v>35</v>
      </c>
      <c r="L16" s="79" t="s">
        <v>1170</v>
      </c>
      <c r="M16" s="77">
        <v>110</v>
      </c>
      <c r="N16" s="76">
        <v>55</v>
      </c>
      <c r="O16" s="77">
        <v>1320</v>
      </c>
      <c r="P16" s="76"/>
      <c r="Q16" s="76">
        <v>1088</v>
      </c>
      <c r="R16" s="78">
        <v>1200</v>
      </c>
      <c r="S16" s="76" t="s">
        <v>1171</v>
      </c>
      <c r="T16" s="77">
        <v>23</v>
      </c>
      <c r="U16" s="76">
        <v>65</v>
      </c>
      <c r="V16" s="77">
        <v>1560</v>
      </c>
      <c r="W16" s="76">
        <v>0.43</v>
      </c>
      <c r="X16" s="76">
        <v>870</v>
      </c>
      <c r="Y16" s="78">
        <v>19</v>
      </c>
    </row>
    <row r="17" spans="1:25" x14ac:dyDescent="0.3">
      <c r="A17" s="47" t="s">
        <v>787</v>
      </c>
      <c r="B17" s="48" t="s">
        <v>788</v>
      </c>
      <c r="C17" s="49">
        <v>4</v>
      </c>
      <c r="D17" s="50" t="s">
        <v>14</v>
      </c>
      <c r="E17" s="80" t="s">
        <v>1052</v>
      </c>
      <c r="F17" s="81">
        <v>51</v>
      </c>
      <c r="G17" s="80">
        <v>47</v>
      </c>
      <c r="H17" s="81">
        <v>1233.75</v>
      </c>
      <c r="I17" s="80"/>
      <c r="J17" s="80">
        <v>757</v>
      </c>
      <c r="K17" s="82">
        <v>14</v>
      </c>
      <c r="L17" s="83" t="s">
        <v>1053</v>
      </c>
      <c r="M17" s="81">
        <v>84</v>
      </c>
      <c r="N17" s="80">
        <v>47</v>
      </c>
      <c r="O17" s="81">
        <v>1233.75</v>
      </c>
      <c r="P17" s="80"/>
      <c r="Q17" s="80">
        <v>956</v>
      </c>
      <c r="R17" s="82">
        <v>800</v>
      </c>
      <c r="S17" s="80" t="s">
        <v>1054</v>
      </c>
      <c r="T17" s="81">
        <v>23</v>
      </c>
      <c r="U17" s="80">
        <v>62</v>
      </c>
      <c r="V17" s="81">
        <v>1627.5</v>
      </c>
      <c r="W17" s="80">
        <v>0.43</v>
      </c>
      <c r="X17" s="80">
        <v>757</v>
      </c>
      <c r="Y17" s="82">
        <v>14</v>
      </c>
    </row>
    <row r="18" spans="1:25" x14ac:dyDescent="0.3">
      <c r="A18" s="43" t="s">
        <v>787</v>
      </c>
      <c r="B18" s="44" t="s">
        <v>788</v>
      </c>
      <c r="C18" s="45">
        <v>4</v>
      </c>
      <c r="D18" s="46" t="s">
        <v>15</v>
      </c>
      <c r="E18" s="76" t="s">
        <v>1058</v>
      </c>
      <c r="F18" s="77">
        <v>46</v>
      </c>
      <c r="G18" s="76">
        <v>40</v>
      </c>
      <c r="H18" s="77">
        <v>2307.6923076923076</v>
      </c>
      <c r="I18" s="76"/>
      <c r="J18" s="76">
        <v>900</v>
      </c>
      <c r="K18" s="78">
        <v>35</v>
      </c>
      <c r="L18" s="79" t="s">
        <v>1059</v>
      </c>
      <c r="M18" s="77">
        <v>62</v>
      </c>
      <c r="N18" s="76">
        <v>40</v>
      </c>
      <c r="O18" s="77">
        <v>2307.6923076923076</v>
      </c>
      <c r="P18" s="76"/>
      <c r="Q18" s="76">
        <v>1125</v>
      </c>
      <c r="R18" s="78">
        <v>800</v>
      </c>
      <c r="S18" s="76" t="s">
        <v>1060</v>
      </c>
      <c r="T18" s="77">
        <v>19</v>
      </c>
      <c r="U18" s="76">
        <v>50</v>
      </c>
      <c r="V18" s="77">
        <v>2884.6153846153848</v>
      </c>
      <c r="W18" s="76">
        <v>0.31</v>
      </c>
      <c r="X18" s="76">
        <v>900</v>
      </c>
      <c r="Y18" s="78">
        <v>10</v>
      </c>
    </row>
    <row r="19" spans="1:25" x14ac:dyDescent="0.3">
      <c r="A19" s="43" t="s">
        <v>787</v>
      </c>
      <c r="B19" s="44" t="s">
        <v>788</v>
      </c>
      <c r="C19" s="45">
        <v>4</v>
      </c>
      <c r="D19" s="46" t="s">
        <v>16</v>
      </c>
      <c r="E19" s="76" t="s">
        <v>1058</v>
      </c>
      <c r="F19" s="77">
        <v>46</v>
      </c>
      <c r="G19" s="76">
        <v>40</v>
      </c>
      <c r="H19" s="77">
        <v>2307.6923076923076</v>
      </c>
      <c r="I19" s="76"/>
      <c r="J19" s="76">
        <v>900</v>
      </c>
      <c r="K19" s="78">
        <v>35</v>
      </c>
      <c r="L19" s="79" t="s">
        <v>1059</v>
      </c>
      <c r="M19" s="77">
        <v>62</v>
      </c>
      <c r="N19" s="76">
        <v>40</v>
      </c>
      <c r="O19" s="77">
        <v>2307.6923076923076</v>
      </c>
      <c r="P19" s="76"/>
      <c r="Q19" s="76">
        <v>1125</v>
      </c>
      <c r="R19" s="78">
        <v>800</v>
      </c>
      <c r="S19" s="76" t="s">
        <v>1060</v>
      </c>
      <c r="T19" s="77">
        <v>19</v>
      </c>
      <c r="U19" s="76">
        <v>50</v>
      </c>
      <c r="V19" s="77">
        <v>2884.6153846153848</v>
      </c>
      <c r="W19" s="76">
        <v>0.31</v>
      </c>
      <c r="X19" s="76">
        <v>900</v>
      </c>
      <c r="Y19" s="78">
        <v>10</v>
      </c>
    </row>
    <row r="20" spans="1:25" x14ac:dyDescent="0.3">
      <c r="A20" s="43" t="s">
        <v>787</v>
      </c>
      <c r="B20" s="44" t="s">
        <v>788</v>
      </c>
      <c r="C20" s="45">
        <v>4</v>
      </c>
      <c r="D20" s="46" t="s">
        <v>17</v>
      </c>
      <c r="E20" s="76" t="s">
        <v>1058</v>
      </c>
      <c r="F20" s="77">
        <v>46</v>
      </c>
      <c r="G20" s="76">
        <v>40</v>
      </c>
      <c r="H20" s="77">
        <v>2307.6923076923076</v>
      </c>
      <c r="I20" s="76"/>
      <c r="J20" s="76">
        <v>900</v>
      </c>
      <c r="K20" s="78">
        <v>35</v>
      </c>
      <c r="L20" s="79" t="s">
        <v>1059</v>
      </c>
      <c r="M20" s="77">
        <v>62</v>
      </c>
      <c r="N20" s="76">
        <v>40</v>
      </c>
      <c r="O20" s="77">
        <v>2307.6923076923076</v>
      </c>
      <c r="P20" s="76"/>
      <c r="Q20" s="76">
        <v>1125</v>
      </c>
      <c r="R20" s="78">
        <v>800</v>
      </c>
      <c r="S20" s="76" t="s">
        <v>1060</v>
      </c>
      <c r="T20" s="77">
        <v>19</v>
      </c>
      <c r="U20" s="76">
        <v>50</v>
      </c>
      <c r="V20" s="77">
        <v>2884.6153846153848</v>
      </c>
      <c r="W20" s="76">
        <v>0.31</v>
      </c>
      <c r="X20" s="76">
        <v>900</v>
      </c>
      <c r="Y20" s="78">
        <v>10</v>
      </c>
    </row>
    <row r="21" spans="1:25" x14ac:dyDescent="0.3">
      <c r="A21" s="43" t="s">
        <v>787</v>
      </c>
      <c r="B21" s="44" t="s">
        <v>788</v>
      </c>
      <c r="C21" s="45">
        <v>6</v>
      </c>
      <c r="D21" s="46" t="s">
        <v>18</v>
      </c>
      <c r="E21" s="76" t="s">
        <v>1195</v>
      </c>
      <c r="F21" s="77">
        <v>112</v>
      </c>
      <c r="G21" s="76">
        <v>85</v>
      </c>
      <c r="H21" s="77">
        <v>2125</v>
      </c>
      <c r="I21" s="76"/>
      <c r="J21" s="76">
        <v>990</v>
      </c>
      <c r="K21" s="78">
        <v>56</v>
      </c>
      <c r="L21" s="79" t="s">
        <v>1196</v>
      </c>
      <c r="M21" s="77">
        <v>189</v>
      </c>
      <c r="N21" s="76">
        <v>85</v>
      </c>
      <c r="O21" s="77">
        <v>2125</v>
      </c>
      <c r="P21" s="76"/>
      <c r="Q21" s="76">
        <v>1238</v>
      </c>
      <c r="R21" s="78">
        <v>2800</v>
      </c>
      <c r="S21" s="76" t="s">
        <v>1197</v>
      </c>
      <c r="T21" s="77">
        <v>29</v>
      </c>
      <c r="U21" s="76">
        <v>95</v>
      </c>
      <c r="V21" s="77">
        <v>2375</v>
      </c>
      <c r="W21" s="76">
        <v>0.66</v>
      </c>
      <c r="X21" s="76">
        <v>990</v>
      </c>
      <c r="Y21" s="78">
        <v>28</v>
      </c>
    </row>
    <row r="22" spans="1:25" x14ac:dyDescent="0.3">
      <c r="A22" s="43" t="s">
        <v>787</v>
      </c>
      <c r="B22" s="44" t="s">
        <v>788</v>
      </c>
      <c r="C22" s="45">
        <v>7</v>
      </c>
      <c r="D22" s="46" t="s">
        <v>19</v>
      </c>
      <c r="E22" s="76" t="s">
        <v>1176</v>
      </c>
      <c r="F22" s="77">
        <v>170</v>
      </c>
      <c r="G22" s="76">
        <v>180</v>
      </c>
      <c r="H22" s="77">
        <v>2117.6470588235297</v>
      </c>
      <c r="I22" s="76"/>
      <c r="J22" s="76">
        <v>1050</v>
      </c>
      <c r="K22" s="78">
        <v>220</v>
      </c>
      <c r="L22" s="79" t="s">
        <v>1177</v>
      </c>
      <c r="M22" s="77">
        <v>216</v>
      </c>
      <c r="N22" s="76">
        <v>180</v>
      </c>
      <c r="O22" s="77">
        <v>2117.6470588235297</v>
      </c>
      <c r="P22" s="76"/>
      <c r="Q22" s="76">
        <v>1313</v>
      </c>
      <c r="R22" s="78">
        <v>3200</v>
      </c>
      <c r="S22" s="76" t="s">
        <v>1178</v>
      </c>
      <c r="T22" s="77">
        <v>44</v>
      </c>
      <c r="U22" s="76">
        <v>300</v>
      </c>
      <c r="V22" s="77">
        <v>3529.4117647058824</v>
      </c>
      <c r="W22" s="76">
        <v>1.32</v>
      </c>
      <c r="X22" s="76">
        <v>700</v>
      </c>
      <c r="Y22" s="78">
        <v>145</v>
      </c>
    </row>
    <row r="23" spans="1:25" x14ac:dyDescent="0.3">
      <c r="A23" s="43" t="s">
        <v>787</v>
      </c>
      <c r="B23" s="44" t="s">
        <v>788</v>
      </c>
      <c r="C23" s="45">
        <v>8</v>
      </c>
      <c r="D23" s="46" t="s">
        <v>20</v>
      </c>
      <c r="E23" s="76" t="s">
        <v>856</v>
      </c>
      <c r="F23" s="77">
        <v>175</v>
      </c>
      <c r="G23" s="76">
        <v>250</v>
      </c>
      <c r="H23" s="77">
        <v>2000</v>
      </c>
      <c r="I23" s="76"/>
      <c r="J23" s="76">
        <v>895</v>
      </c>
      <c r="K23" s="78">
        <v>252</v>
      </c>
      <c r="L23" s="79" t="s">
        <v>857</v>
      </c>
      <c r="M23" s="77">
        <v>235</v>
      </c>
      <c r="N23" s="76">
        <v>250</v>
      </c>
      <c r="O23" s="77">
        <v>2000</v>
      </c>
      <c r="P23" s="76"/>
      <c r="Q23" s="76">
        <v>1119</v>
      </c>
      <c r="R23" s="78">
        <v>4400</v>
      </c>
      <c r="S23" s="76" t="s">
        <v>858</v>
      </c>
      <c r="T23" s="77">
        <v>50</v>
      </c>
      <c r="U23" s="76">
        <v>330</v>
      </c>
      <c r="V23" s="77">
        <v>2640</v>
      </c>
      <c r="W23" s="76">
        <v>1.76</v>
      </c>
      <c r="X23" s="76">
        <v>895</v>
      </c>
      <c r="Y23" s="78">
        <v>252</v>
      </c>
    </row>
    <row r="24" spans="1:25" x14ac:dyDescent="0.3">
      <c r="A24" s="47" t="s">
        <v>787</v>
      </c>
      <c r="B24" s="51" t="s">
        <v>789</v>
      </c>
      <c r="C24" s="49">
        <v>4</v>
      </c>
      <c r="D24" s="50" t="s">
        <v>21</v>
      </c>
      <c r="E24" s="80" t="s">
        <v>1006</v>
      </c>
      <c r="F24" s="81">
        <v>120</v>
      </c>
      <c r="G24" s="80">
        <v>160</v>
      </c>
      <c r="H24" s="81">
        <v>1745.4545454545453</v>
      </c>
      <c r="I24" s="80"/>
      <c r="J24" s="80">
        <v>792</v>
      </c>
      <c r="K24" s="82">
        <v>109</v>
      </c>
      <c r="L24" s="83" t="s">
        <v>1007</v>
      </c>
      <c r="M24" s="81">
        <v>161</v>
      </c>
      <c r="N24" s="80">
        <v>160</v>
      </c>
      <c r="O24" s="81">
        <v>1745.4545454545453</v>
      </c>
      <c r="P24" s="80"/>
      <c r="Q24" s="80">
        <v>990</v>
      </c>
      <c r="R24" s="82">
        <v>2800</v>
      </c>
      <c r="S24" s="80" t="s">
        <v>1008</v>
      </c>
      <c r="T24" s="81">
        <v>43</v>
      </c>
      <c r="U24" s="80">
        <v>280</v>
      </c>
      <c r="V24" s="81">
        <v>3054.5454545454545</v>
      </c>
      <c r="W24" s="80">
        <v>1.32</v>
      </c>
      <c r="X24" s="80">
        <v>792</v>
      </c>
      <c r="Y24" s="82">
        <v>98</v>
      </c>
    </row>
    <row r="25" spans="1:25" x14ac:dyDescent="0.3">
      <c r="A25" s="47" t="s">
        <v>787</v>
      </c>
      <c r="B25" s="51" t="s">
        <v>789</v>
      </c>
      <c r="C25" s="49">
        <v>4</v>
      </c>
      <c r="D25" s="50" t="s">
        <v>22</v>
      </c>
      <c r="E25" s="80" t="s">
        <v>1166</v>
      </c>
      <c r="F25" s="81">
        <v>66</v>
      </c>
      <c r="G25" s="80">
        <v>110</v>
      </c>
      <c r="H25" s="81">
        <v>1443.75</v>
      </c>
      <c r="I25" s="80"/>
      <c r="J25" s="80">
        <v>558</v>
      </c>
      <c r="K25" s="82">
        <v>30</v>
      </c>
      <c r="L25" s="83" t="s">
        <v>1167</v>
      </c>
      <c r="M25" s="81">
        <v>75</v>
      </c>
      <c r="N25" s="80">
        <v>110</v>
      </c>
      <c r="O25" s="81">
        <v>1443.75</v>
      </c>
      <c r="P25" s="80"/>
      <c r="Q25" s="80">
        <v>446</v>
      </c>
      <c r="R25" s="82">
        <v>2800</v>
      </c>
      <c r="S25" s="80" t="s">
        <v>1168</v>
      </c>
      <c r="T25" s="81">
        <v>38</v>
      </c>
      <c r="U25" s="80">
        <v>164</v>
      </c>
      <c r="V25" s="81">
        <v>2152.5</v>
      </c>
      <c r="W25" s="80">
        <v>1.0900000000000001</v>
      </c>
      <c r="X25" s="80">
        <v>558</v>
      </c>
      <c r="Y25" s="82">
        <v>38</v>
      </c>
    </row>
    <row r="26" spans="1:25" x14ac:dyDescent="0.3">
      <c r="A26" s="43" t="s">
        <v>787</v>
      </c>
      <c r="B26" s="52" t="s">
        <v>789</v>
      </c>
      <c r="C26" s="45">
        <v>4</v>
      </c>
      <c r="D26" s="46" t="s">
        <v>23</v>
      </c>
      <c r="E26" s="76" t="s">
        <v>1195</v>
      </c>
      <c r="F26" s="77">
        <v>112</v>
      </c>
      <c r="G26" s="76">
        <v>85</v>
      </c>
      <c r="H26" s="77">
        <v>1888.8888888888889</v>
      </c>
      <c r="I26" s="76"/>
      <c r="J26" s="76">
        <v>990</v>
      </c>
      <c r="K26" s="78">
        <v>56</v>
      </c>
      <c r="L26" s="79" t="s">
        <v>1196</v>
      </c>
      <c r="M26" s="77">
        <v>189</v>
      </c>
      <c r="N26" s="76">
        <v>85</v>
      </c>
      <c r="O26" s="77">
        <v>1888.8888888888889</v>
      </c>
      <c r="P26" s="76"/>
      <c r="Q26" s="76">
        <v>1238</v>
      </c>
      <c r="R26" s="78">
        <v>2800</v>
      </c>
      <c r="S26" s="76" t="s">
        <v>1197</v>
      </c>
      <c r="T26" s="77">
        <v>29</v>
      </c>
      <c r="U26" s="76">
        <v>95</v>
      </c>
      <c r="V26" s="77">
        <v>2111.1111111111109</v>
      </c>
      <c r="W26" s="76">
        <v>0.66</v>
      </c>
      <c r="X26" s="76">
        <v>990</v>
      </c>
      <c r="Y26" s="78">
        <v>28</v>
      </c>
    </row>
    <row r="27" spans="1:25" x14ac:dyDescent="0.3">
      <c r="A27" s="47" t="s">
        <v>787</v>
      </c>
      <c r="B27" s="51" t="s">
        <v>789</v>
      </c>
      <c r="C27" s="49">
        <v>5</v>
      </c>
      <c r="D27" s="50" t="s">
        <v>24</v>
      </c>
      <c r="E27" s="80" t="s">
        <v>1189</v>
      </c>
      <c r="F27" s="81">
        <v>86</v>
      </c>
      <c r="G27" s="80">
        <v>110</v>
      </c>
      <c r="H27" s="81">
        <v>1776.9230769230787</v>
      </c>
      <c r="I27" s="80"/>
      <c r="J27" s="80">
        <v>680</v>
      </c>
      <c r="K27" s="82">
        <v>56</v>
      </c>
      <c r="L27" s="83" t="s">
        <v>1194</v>
      </c>
      <c r="M27" s="81">
        <v>102</v>
      </c>
      <c r="N27" s="80">
        <v>110</v>
      </c>
      <c r="O27" s="81">
        <v>1776.9230769230787</v>
      </c>
      <c r="P27" s="80"/>
      <c r="Q27" s="80">
        <v>850</v>
      </c>
      <c r="R27" s="82">
        <v>2400</v>
      </c>
      <c r="S27" s="80" t="s">
        <v>1190</v>
      </c>
      <c r="T27" s="81">
        <v>38</v>
      </c>
      <c r="U27" s="80">
        <v>156</v>
      </c>
      <c r="V27" s="81">
        <v>2520</v>
      </c>
      <c r="W27" s="80">
        <v>1.0900000000000001</v>
      </c>
      <c r="X27" s="80">
        <v>680</v>
      </c>
      <c r="Y27" s="82">
        <v>56</v>
      </c>
    </row>
    <row r="28" spans="1:25" x14ac:dyDescent="0.3">
      <c r="A28" s="43" t="s">
        <v>787</v>
      </c>
      <c r="B28" s="52" t="s">
        <v>789</v>
      </c>
      <c r="C28" s="45">
        <v>5</v>
      </c>
      <c r="D28" s="46" t="s">
        <v>25</v>
      </c>
      <c r="E28" s="76" t="s">
        <v>1195</v>
      </c>
      <c r="F28" s="77">
        <v>112</v>
      </c>
      <c r="G28" s="76">
        <v>85</v>
      </c>
      <c r="H28" s="77">
        <v>2217.3913043478265</v>
      </c>
      <c r="I28" s="76"/>
      <c r="J28" s="76">
        <v>990</v>
      </c>
      <c r="K28" s="78">
        <v>56</v>
      </c>
      <c r="L28" s="79" t="s">
        <v>1196</v>
      </c>
      <c r="M28" s="77">
        <v>189</v>
      </c>
      <c r="N28" s="76">
        <v>85</v>
      </c>
      <c r="O28" s="77">
        <v>2217.3913043478265</v>
      </c>
      <c r="P28" s="76"/>
      <c r="Q28" s="76">
        <v>1238</v>
      </c>
      <c r="R28" s="78">
        <v>2800</v>
      </c>
      <c r="S28" s="76" t="s">
        <v>1197</v>
      </c>
      <c r="T28" s="77">
        <v>29</v>
      </c>
      <c r="U28" s="76">
        <v>95</v>
      </c>
      <c r="V28" s="77">
        <v>2478.2608695652175</v>
      </c>
      <c r="W28" s="76">
        <v>0.66</v>
      </c>
      <c r="X28" s="76">
        <v>990</v>
      </c>
      <c r="Y28" s="78">
        <v>28</v>
      </c>
    </row>
    <row r="29" spans="1:25" x14ac:dyDescent="0.3">
      <c r="A29" s="47" t="s">
        <v>787</v>
      </c>
      <c r="B29" s="51" t="s">
        <v>789</v>
      </c>
      <c r="C29" s="49">
        <v>6</v>
      </c>
      <c r="D29" s="50" t="s">
        <v>26</v>
      </c>
      <c r="E29" s="80" t="s">
        <v>1009</v>
      </c>
      <c r="F29" s="81">
        <v>144</v>
      </c>
      <c r="G29" s="80">
        <v>180</v>
      </c>
      <c r="H29" s="81">
        <v>1800</v>
      </c>
      <c r="I29" s="80"/>
      <c r="J29" s="80">
        <v>950</v>
      </c>
      <c r="K29" s="82">
        <v>175</v>
      </c>
      <c r="L29" s="83" t="s">
        <v>1010</v>
      </c>
      <c r="M29" s="81">
        <v>194</v>
      </c>
      <c r="N29" s="80">
        <v>180</v>
      </c>
      <c r="O29" s="81">
        <v>1800</v>
      </c>
      <c r="P29" s="80"/>
      <c r="Q29" s="80">
        <v>1188</v>
      </c>
      <c r="R29" s="82">
        <v>3200</v>
      </c>
      <c r="S29" s="80" t="s">
        <v>1011</v>
      </c>
      <c r="T29" s="81">
        <v>44</v>
      </c>
      <c r="U29" s="80">
        <v>300</v>
      </c>
      <c r="V29" s="81">
        <v>3000</v>
      </c>
      <c r="W29" s="80">
        <v>1.32</v>
      </c>
      <c r="X29" s="80">
        <v>950</v>
      </c>
      <c r="Y29" s="82">
        <v>139</v>
      </c>
    </row>
    <row r="30" spans="1:25" x14ac:dyDescent="0.3">
      <c r="A30" s="47" t="s">
        <v>787</v>
      </c>
      <c r="B30" s="51" t="s">
        <v>789</v>
      </c>
      <c r="C30" s="49">
        <v>6</v>
      </c>
      <c r="D30" s="50" t="s">
        <v>27</v>
      </c>
      <c r="E30" s="80" t="s">
        <v>1006</v>
      </c>
      <c r="F30" s="81">
        <v>126</v>
      </c>
      <c r="G30" s="80">
        <v>160</v>
      </c>
      <c r="H30" s="81">
        <v>1846.1538461538462</v>
      </c>
      <c r="I30" s="80"/>
      <c r="J30" s="80">
        <v>792</v>
      </c>
      <c r="K30" s="82">
        <v>109</v>
      </c>
      <c r="L30" s="83" t="s">
        <v>1007</v>
      </c>
      <c r="M30" s="81">
        <v>167</v>
      </c>
      <c r="N30" s="80">
        <v>160</v>
      </c>
      <c r="O30" s="81">
        <v>1846.1538461538462</v>
      </c>
      <c r="P30" s="80"/>
      <c r="Q30" s="80">
        <v>990</v>
      </c>
      <c r="R30" s="82">
        <v>2800</v>
      </c>
      <c r="S30" s="80" t="s">
        <v>1008</v>
      </c>
      <c r="T30" s="81">
        <v>43</v>
      </c>
      <c r="U30" s="80">
        <v>280</v>
      </c>
      <c r="V30" s="81">
        <v>3230.7692307692309</v>
      </c>
      <c r="W30" s="80">
        <v>1.32</v>
      </c>
      <c r="X30" s="80">
        <v>792</v>
      </c>
      <c r="Y30" s="82">
        <v>98</v>
      </c>
    </row>
    <row r="31" spans="1:25" x14ac:dyDescent="0.3">
      <c r="A31" s="43" t="s">
        <v>787</v>
      </c>
      <c r="B31" s="52" t="s">
        <v>789</v>
      </c>
      <c r="C31" s="45">
        <v>6</v>
      </c>
      <c r="D31" s="46" t="s">
        <v>28</v>
      </c>
      <c r="E31" s="76" t="s">
        <v>1009</v>
      </c>
      <c r="F31" s="77">
        <v>144</v>
      </c>
      <c r="G31" s="76">
        <v>180</v>
      </c>
      <c r="H31" s="77">
        <v>1800</v>
      </c>
      <c r="I31" s="76"/>
      <c r="J31" s="76">
        <v>950</v>
      </c>
      <c r="K31" s="78">
        <v>175</v>
      </c>
      <c r="L31" s="79" t="s">
        <v>1010</v>
      </c>
      <c r="M31" s="77">
        <v>194</v>
      </c>
      <c r="N31" s="76">
        <v>180</v>
      </c>
      <c r="O31" s="77">
        <v>1800</v>
      </c>
      <c r="P31" s="76"/>
      <c r="Q31" s="76">
        <v>1188</v>
      </c>
      <c r="R31" s="78">
        <v>3200</v>
      </c>
      <c r="S31" s="76" t="s">
        <v>1011</v>
      </c>
      <c r="T31" s="77">
        <v>44</v>
      </c>
      <c r="U31" s="76">
        <v>300</v>
      </c>
      <c r="V31" s="77">
        <v>3000</v>
      </c>
      <c r="W31" s="76">
        <v>1.32</v>
      </c>
      <c r="X31" s="76">
        <v>950</v>
      </c>
      <c r="Y31" s="78">
        <v>139</v>
      </c>
    </row>
    <row r="32" spans="1:25" x14ac:dyDescent="0.3">
      <c r="A32" s="43" t="s">
        <v>787</v>
      </c>
      <c r="B32" s="52" t="s">
        <v>789</v>
      </c>
      <c r="C32" s="45">
        <v>6</v>
      </c>
      <c r="D32" s="46" t="s">
        <v>29</v>
      </c>
      <c r="E32" s="76" t="s">
        <v>1195</v>
      </c>
      <c r="F32" s="77">
        <v>112</v>
      </c>
      <c r="G32" s="76">
        <v>85</v>
      </c>
      <c r="H32" s="77">
        <v>2217.3913043478265</v>
      </c>
      <c r="I32" s="76"/>
      <c r="J32" s="76">
        <v>990</v>
      </c>
      <c r="K32" s="78">
        <v>56</v>
      </c>
      <c r="L32" s="79" t="s">
        <v>1196</v>
      </c>
      <c r="M32" s="77">
        <v>189</v>
      </c>
      <c r="N32" s="76">
        <v>85</v>
      </c>
      <c r="O32" s="77">
        <v>2217.3913043478265</v>
      </c>
      <c r="P32" s="76"/>
      <c r="Q32" s="76">
        <v>1238</v>
      </c>
      <c r="R32" s="78">
        <v>2800</v>
      </c>
      <c r="S32" s="76" t="s">
        <v>1197</v>
      </c>
      <c r="T32" s="77">
        <v>29</v>
      </c>
      <c r="U32" s="76">
        <v>95</v>
      </c>
      <c r="V32" s="77">
        <v>2478.2608695652175</v>
      </c>
      <c r="W32" s="76">
        <v>0.66</v>
      </c>
      <c r="X32" s="76">
        <v>990</v>
      </c>
      <c r="Y32" s="78">
        <v>28</v>
      </c>
    </row>
    <row r="33" spans="1:25" x14ac:dyDescent="0.3">
      <c r="A33" s="47" t="s">
        <v>787</v>
      </c>
      <c r="B33" s="51" t="s">
        <v>789</v>
      </c>
      <c r="C33" s="49">
        <v>7</v>
      </c>
      <c r="D33" s="50" t="s">
        <v>30</v>
      </c>
      <c r="E33" s="80" t="s">
        <v>854</v>
      </c>
      <c r="F33" s="81">
        <v>175</v>
      </c>
      <c r="G33" s="80">
        <v>390</v>
      </c>
      <c r="H33" s="81">
        <v>1462.5</v>
      </c>
      <c r="I33" s="80"/>
      <c r="J33" s="80">
        <v>800</v>
      </c>
      <c r="K33" s="82">
        <v>1025</v>
      </c>
      <c r="L33" s="83" t="s">
        <v>1145</v>
      </c>
      <c r="M33" s="81">
        <v>217</v>
      </c>
      <c r="N33" s="80">
        <v>390</v>
      </c>
      <c r="O33" s="81">
        <v>1462.5</v>
      </c>
      <c r="P33" s="80"/>
      <c r="Q33" s="80">
        <v>1000</v>
      </c>
      <c r="R33" s="82">
        <v>4800</v>
      </c>
      <c r="S33" s="80" t="s">
        <v>855</v>
      </c>
      <c r="T33" s="81">
        <v>61</v>
      </c>
      <c r="U33" s="80">
        <v>530</v>
      </c>
      <c r="V33" s="81">
        <v>1987.5</v>
      </c>
      <c r="W33" s="80">
        <v>2.4900000000000002</v>
      </c>
      <c r="X33" s="80">
        <v>800</v>
      </c>
      <c r="Y33" s="82">
        <v>608</v>
      </c>
    </row>
    <row r="34" spans="1:25" x14ac:dyDescent="0.3">
      <c r="A34" s="47" t="s">
        <v>787</v>
      </c>
      <c r="B34" s="51" t="s">
        <v>789</v>
      </c>
      <c r="C34" s="49">
        <v>7</v>
      </c>
      <c r="D34" s="50" t="s">
        <v>31</v>
      </c>
      <c r="E34" s="80" t="s">
        <v>1012</v>
      </c>
      <c r="F34" s="81">
        <v>147</v>
      </c>
      <c r="G34" s="80">
        <v>200</v>
      </c>
      <c r="H34" s="81">
        <v>1904.7619047619048</v>
      </c>
      <c r="I34" s="80"/>
      <c r="J34" s="80">
        <v>805</v>
      </c>
      <c r="K34" s="82">
        <v>175</v>
      </c>
      <c r="L34" s="83" t="s">
        <v>1013</v>
      </c>
      <c r="M34" s="81">
        <v>210</v>
      </c>
      <c r="N34" s="80">
        <v>200</v>
      </c>
      <c r="O34" s="81">
        <v>1904.7619047619048</v>
      </c>
      <c r="P34" s="80"/>
      <c r="Q34" s="80">
        <v>1006</v>
      </c>
      <c r="R34" s="82">
        <v>3200</v>
      </c>
      <c r="S34" s="80" t="s">
        <v>853</v>
      </c>
      <c r="T34" s="81">
        <v>43</v>
      </c>
      <c r="U34" s="80">
        <v>300</v>
      </c>
      <c r="V34" s="81">
        <v>2857.1428571428573</v>
      </c>
      <c r="W34" s="80">
        <v>1.32</v>
      </c>
      <c r="X34" s="80">
        <v>805</v>
      </c>
      <c r="Y34" s="82">
        <v>139</v>
      </c>
    </row>
    <row r="35" spans="1:25" x14ac:dyDescent="0.3">
      <c r="A35" s="43" t="s">
        <v>787</v>
      </c>
      <c r="B35" s="52" t="s">
        <v>789</v>
      </c>
      <c r="C35" s="45">
        <v>7</v>
      </c>
      <c r="D35" s="46" t="s">
        <v>32</v>
      </c>
      <c r="E35" s="76" t="s">
        <v>1009</v>
      </c>
      <c r="F35" s="77">
        <v>144</v>
      </c>
      <c r="G35" s="76">
        <v>180</v>
      </c>
      <c r="H35" s="77">
        <v>2000</v>
      </c>
      <c r="I35" s="76"/>
      <c r="J35" s="76">
        <v>950</v>
      </c>
      <c r="K35" s="78">
        <v>175</v>
      </c>
      <c r="L35" s="79" t="s">
        <v>1010</v>
      </c>
      <c r="M35" s="77">
        <v>194</v>
      </c>
      <c r="N35" s="76">
        <v>180</v>
      </c>
      <c r="O35" s="77">
        <v>2000</v>
      </c>
      <c r="P35" s="76"/>
      <c r="Q35" s="76">
        <v>1188</v>
      </c>
      <c r="R35" s="78">
        <v>3200</v>
      </c>
      <c r="S35" s="76" t="s">
        <v>1011</v>
      </c>
      <c r="T35" s="77">
        <v>44</v>
      </c>
      <c r="U35" s="76">
        <v>300</v>
      </c>
      <c r="V35" s="77">
        <v>3333.333333333333</v>
      </c>
      <c r="W35" s="76">
        <v>1.32</v>
      </c>
      <c r="X35" s="76">
        <v>950</v>
      </c>
      <c r="Y35" s="78">
        <v>139</v>
      </c>
    </row>
    <row r="36" spans="1:25" x14ac:dyDescent="0.3">
      <c r="A36" s="43" t="s">
        <v>787</v>
      </c>
      <c r="B36" s="52" t="s">
        <v>789</v>
      </c>
      <c r="C36" s="45">
        <v>7</v>
      </c>
      <c r="D36" s="46" t="s">
        <v>33</v>
      </c>
      <c r="E36" s="76" t="s">
        <v>1009</v>
      </c>
      <c r="F36" s="77">
        <v>144</v>
      </c>
      <c r="G36" s="76">
        <v>180</v>
      </c>
      <c r="H36" s="77">
        <v>1894.7368421052629</v>
      </c>
      <c r="I36" s="76"/>
      <c r="J36" s="76">
        <v>950</v>
      </c>
      <c r="K36" s="78">
        <v>175</v>
      </c>
      <c r="L36" s="79" t="s">
        <v>1010</v>
      </c>
      <c r="M36" s="77">
        <v>194</v>
      </c>
      <c r="N36" s="76">
        <v>180</v>
      </c>
      <c r="O36" s="77">
        <v>1894.7368421052629</v>
      </c>
      <c r="P36" s="76"/>
      <c r="Q36" s="76">
        <v>1188</v>
      </c>
      <c r="R36" s="78">
        <v>3200</v>
      </c>
      <c r="S36" s="76" t="s">
        <v>1011</v>
      </c>
      <c r="T36" s="77">
        <v>44</v>
      </c>
      <c r="U36" s="76">
        <v>300</v>
      </c>
      <c r="V36" s="77">
        <v>3157.894736842105</v>
      </c>
      <c r="W36" s="76">
        <v>1.32</v>
      </c>
      <c r="X36" s="76">
        <v>950</v>
      </c>
      <c r="Y36" s="78">
        <v>139</v>
      </c>
    </row>
    <row r="37" spans="1:25" x14ac:dyDescent="0.3">
      <c r="A37" s="43" t="s">
        <v>787</v>
      </c>
      <c r="B37" s="52" t="s">
        <v>789</v>
      </c>
      <c r="C37" s="45">
        <v>7</v>
      </c>
      <c r="D37" s="46" t="s">
        <v>34</v>
      </c>
      <c r="E37" s="76" t="s">
        <v>841</v>
      </c>
      <c r="F37" s="77">
        <v>167</v>
      </c>
      <c r="G37" s="76">
        <v>300</v>
      </c>
      <c r="H37" s="77">
        <v>1714.2857142857142</v>
      </c>
      <c r="I37" s="76"/>
      <c r="J37" s="76">
        <v>830</v>
      </c>
      <c r="K37" s="78">
        <v>270</v>
      </c>
      <c r="L37" s="79" t="s">
        <v>842</v>
      </c>
      <c r="M37" s="77">
        <v>219</v>
      </c>
      <c r="N37" s="76">
        <v>300</v>
      </c>
      <c r="O37" s="77">
        <v>1714.2857142857142</v>
      </c>
      <c r="P37" s="76"/>
      <c r="Q37" s="76">
        <v>1038</v>
      </c>
      <c r="R37" s="78">
        <v>4400</v>
      </c>
      <c r="S37" s="76" t="s">
        <v>843</v>
      </c>
      <c r="T37" s="77">
        <v>54</v>
      </c>
      <c r="U37" s="76">
        <v>360</v>
      </c>
      <c r="V37" s="77">
        <v>2057.1428571428573</v>
      </c>
      <c r="W37" s="76">
        <v>1.98</v>
      </c>
      <c r="X37" s="76">
        <v>830</v>
      </c>
      <c r="Y37" s="78">
        <v>280</v>
      </c>
    </row>
    <row r="38" spans="1:25" x14ac:dyDescent="0.3">
      <c r="A38" s="47" t="s">
        <v>787</v>
      </c>
      <c r="B38" s="51" t="s">
        <v>789</v>
      </c>
      <c r="C38" s="49">
        <v>8</v>
      </c>
      <c r="D38" s="50" t="s">
        <v>35</v>
      </c>
      <c r="E38" s="80" t="s">
        <v>856</v>
      </c>
      <c r="F38" s="81">
        <v>175</v>
      </c>
      <c r="G38" s="80">
        <v>250</v>
      </c>
      <c r="H38" s="81">
        <v>1851.851851851852</v>
      </c>
      <c r="I38" s="80"/>
      <c r="J38" s="80">
        <v>895</v>
      </c>
      <c r="K38" s="82">
        <v>252</v>
      </c>
      <c r="L38" s="83" t="s">
        <v>857</v>
      </c>
      <c r="M38" s="81">
        <v>235</v>
      </c>
      <c r="N38" s="80">
        <v>250</v>
      </c>
      <c r="O38" s="81">
        <v>1851.851851851852</v>
      </c>
      <c r="P38" s="80"/>
      <c r="Q38" s="80">
        <v>1119</v>
      </c>
      <c r="R38" s="82">
        <v>4400</v>
      </c>
      <c r="S38" s="80" t="s">
        <v>858</v>
      </c>
      <c r="T38" s="81">
        <v>50</v>
      </c>
      <c r="U38" s="80">
        <v>330</v>
      </c>
      <c r="V38" s="81">
        <v>2444.4444444444443</v>
      </c>
      <c r="W38" s="80">
        <v>1.76</v>
      </c>
      <c r="X38" s="80">
        <v>895</v>
      </c>
      <c r="Y38" s="82">
        <v>252</v>
      </c>
    </row>
    <row r="39" spans="1:25" x14ac:dyDescent="0.3">
      <c r="A39" s="43" t="s">
        <v>787</v>
      </c>
      <c r="B39" s="52" t="s">
        <v>789</v>
      </c>
      <c r="C39" s="45">
        <v>8</v>
      </c>
      <c r="D39" s="46" t="s">
        <v>36</v>
      </c>
      <c r="E39" s="76" t="s">
        <v>854</v>
      </c>
      <c r="F39" s="77">
        <v>175</v>
      </c>
      <c r="G39" s="76">
        <v>390</v>
      </c>
      <c r="H39" s="77">
        <v>1218.75</v>
      </c>
      <c r="I39" s="76"/>
      <c r="J39" s="76">
        <v>800</v>
      </c>
      <c r="K39" s="78">
        <v>1025</v>
      </c>
      <c r="L39" s="79" t="s">
        <v>1145</v>
      </c>
      <c r="M39" s="77">
        <v>217</v>
      </c>
      <c r="N39" s="76">
        <v>390</v>
      </c>
      <c r="O39" s="77">
        <v>1218.75</v>
      </c>
      <c r="P39" s="76"/>
      <c r="Q39" s="76">
        <v>1000</v>
      </c>
      <c r="R39" s="78">
        <v>4800</v>
      </c>
      <c r="S39" s="76" t="s">
        <v>855</v>
      </c>
      <c r="T39" s="77">
        <v>61</v>
      </c>
      <c r="U39" s="76">
        <v>530</v>
      </c>
      <c r="V39" s="77">
        <v>1656.25</v>
      </c>
      <c r="W39" s="76">
        <v>2.4900000000000002</v>
      </c>
      <c r="X39" s="76">
        <v>800</v>
      </c>
      <c r="Y39" s="78">
        <v>608</v>
      </c>
    </row>
    <row r="40" spans="1:25" x14ac:dyDescent="0.3">
      <c r="A40" s="43" t="s">
        <v>787</v>
      </c>
      <c r="B40" s="52" t="s">
        <v>789</v>
      </c>
      <c r="C40" s="45">
        <v>8</v>
      </c>
      <c r="D40" s="46" t="s">
        <v>37</v>
      </c>
      <c r="E40" s="76" t="s">
        <v>859</v>
      </c>
      <c r="F40" s="77">
        <v>201</v>
      </c>
      <c r="G40" s="76">
        <v>320</v>
      </c>
      <c r="H40" s="77">
        <v>2400</v>
      </c>
      <c r="I40" s="76"/>
      <c r="J40" s="76">
        <v>895</v>
      </c>
      <c r="K40" s="78">
        <v>1230</v>
      </c>
      <c r="L40" s="79" t="s">
        <v>860</v>
      </c>
      <c r="M40" s="77">
        <v>330</v>
      </c>
      <c r="N40" s="76">
        <v>320</v>
      </c>
      <c r="O40" s="77">
        <v>2400</v>
      </c>
      <c r="P40" s="76"/>
      <c r="Q40" s="76">
        <v>895</v>
      </c>
      <c r="R40" s="78">
        <v>4800</v>
      </c>
      <c r="S40" s="76" t="s">
        <v>861</v>
      </c>
      <c r="T40" s="77">
        <v>50</v>
      </c>
      <c r="U40" s="76">
        <v>420</v>
      </c>
      <c r="V40" s="77">
        <v>3150</v>
      </c>
      <c r="W40" s="76">
        <v>1.76</v>
      </c>
      <c r="X40" s="76">
        <v>895</v>
      </c>
      <c r="Y40" s="78">
        <v>1170</v>
      </c>
    </row>
    <row r="41" spans="1:25" x14ac:dyDescent="0.3">
      <c r="A41" s="43" t="s">
        <v>787</v>
      </c>
      <c r="B41" s="52" t="s">
        <v>789</v>
      </c>
      <c r="C41" s="45">
        <v>9</v>
      </c>
      <c r="D41" s="46" t="s">
        <v>38</v>
      </c>
      <c r="E41" s="76" t="s">
        <v>862</v>
      </c>
      <c r="F41" s="77">
        <v>219</v>
      </c>
      <c r="G41" s="76">
        <v>320</v>
      </c>
      <c r="H41" s="77">
        <v>2341.4634146341464</v>
      </c>
      <c r="I41" s="76"/>
      <c r="J41" s="76">
        <v>1015</v>
      </c>
      <c r="K41" s="78">
        <v>1230</v>
      </c>
      <c r="L41" s="79" t="s">
        <v>860</v>
      </c>
      <c r="M41" s="77">
        <v>330</v>
      </c>
      <c r="N41" s="76">
        <v>320</v>
      </c>
      <c r="O41" s="77">
        <v>2341.4634146341464</v>
      </c>
      <c r="P41" s="76"/>
      <c r="Q41" s="76">
        <v>900</v>
      </c>
      <c r="R41" s="78">
        <v>4800</v>
      </c>
      <c r="S41" s="76" t="s">
        <v>861</v>
      </c>
      <c r="T41" s="77">
        <v>50</v>
      </c>
      <c r="U41" s="76">
        <v>420</v>
      </c>
      <c r="V41" s="77">
        <v>3073.1707317073174</v>
      </c>
      <c r="W41" s="76">
        <v>1.76</v>
      </c>
      <c r="X41" s="76">
        <v>1015</v>
      </c>
      <c r="Y41" s="78">
        <v>1170</v>
      </c>
    </row>
    <row r="42" spans="1:25" x14ac:dyDescent="0.3">
      <c r="A42" s="43" t="s">
        <v>787</v>
      </c>
      <c r="B42" s="52" t="s">
        <v>789</v>
      </c>
      <c r="C42" s="45">
        <v>9</v>
      </c>
      <c r="D42" s="46" t="s">
        <v>39</v>
      </c>
      <c r="E42" s="76" t="s">
        <v>862</v>
      </c>
      <c r="F42" s="77">
        <v>219</v>
      </c>
      <c r="G42" s="76">
        <v>320</v>
      </c>
      <c r="H42" s="77">
        <v>2400</v>
      </c>
      <c r="I42" s="76"/>
      <c r="J42" s="76">
        <v>1015</v>
      </c>
      <c r="K42" s="78">
        <v>1230</v>
      </c>
      <c r="L42" s="79" t="s">
        <v>860</v>
      </c>
      <c r="M42" s="77">
        <v>330</v>
      </c>
      <c r="N42" s="76">
        <v>320</v>
      </c>
      <c r="O42" s="77">
        <v>2400</v>
      </c>
      <c r="P42" s="76"/>
      <c r="Q42" s="76">
        <v>900</v>
      </c>
      <c r="R42" s="78">
        <v>4800</v>
      </c>
      <c r="S42" s="76" t="s">
        <v>861</v>
      </c>
      <c r="T42" s="77">
        <v>50</v>
      </c>
      <c r="U42" s="76">
        <v>420</v>
      </c>
      <c r="V42" s="77">
        <v>3150</v>
      </c>
      <c r="W42" s="76">
        <v>1.76</v>
      </c>
      <c r="X42" s="76">
        <v>1015</v>
      </c>
      <c r="Y42" s="78">
        <v>1170</v>
      </c>
    </row>
    <row r="43" spans="1:25" x14ac:dyDescent="0.3">
      <c r="A43" s="47" t="s">
        <v>787</v>
      </c>
      <c r="B43" s="53" t="s">
        <v>789</v>
      </c>
      <c r="C43" s="49">
        <v>10</v>
      </c>
      <c r="D43" s="50" t="s">
        <v>773</v>
      </c>
      <c r="E43" s="80" t="s">
        <v>811</v>
      </c>
      <c r="F43" s="81">
        <v>264</v>
      </c>
      <c r="G43" s="80">
        <v>320</v>
      </c>
      <c r="H43" s="81">
        <v>2909.0909090909095</v>
      </c>
      <c r="I43" s="80"/>
      <c r="J43" s="80">
        <v>1535</v>
      </c>
      <c r="K43" s="82">
        <v>90</v>
      </c>
      <c r="L43" s="83" t="s">
        <v>812</v>
      </c>
      <c r="M43" s="81">
        <v>330</v>
      </c>
      <c r="N43" s="80">
        <v>320</v>
      </c>
      <c r="O43" s="81">
        <v>2909.0909090909095</v>
      </c>
      <c r="P43" s="80"/>
      <c r="Q43" s="80">
        <v>900</v>
      </c>
      <c r="R43" s="82">
        <v>4800</v>
      </c>
      <c r="S43" s="80" t="s">
        <v>813</v>
      </c>
      <c r="T43" s="81">
        <v>50</v>
      </c>
      <c r="U43" s="80">
        <v>420</v>
      </c>
      <c r="V43" s="81">
        <v>3818.1818181818185</v>
      </c>
      <c r="W43" s="80">
        <v>1.76</v>
      </c>
      <c r="X43" s="80">
        <v>900</v>
      </c>
      <c r="Y43" s="82">
        <v>81</v>
      </c>
    </row>
    <row r="44" spans="1:25" x14ac:dyDescent="0.3">
      <c r="A44" s="47" t="s">
        <v>787</v>
      </c>
      <c r="B44" s="51" t="s">
        <v>789</v>
      </c>
      <c r="C44" s="49">
        <v>10</v>
      </c>
      <c r="D44" s="50" t="s">
        <v>40</v>
      </c>
      <c r="E44" s="80" t="s">
        <v>837</v>
      </c>
      <c r="F44" s="81">
        <v>264</v>
      </c>
      <c r="G44" s="80">
        <v>320</v>
      </c>
      <c r="H44" s="81">
        <v>2953.8461538461534</v>
      </c>
      <c r="I44" s="80"/>
      <c r="J44" s="80">
        <v>1535</v>
      </c>
      <c r="K44" s="82">
        <v>1100</v>
      </c>
      <c r="L44" s="83" t="s">
        <v>838</v>
      </c>
      <c r="M44" s="81">
        <v>330</v>
      </c>
      <c r="N44" s="80">
        <v>320</v>
      </c>
      <c r="O44" s="81">
        <v>2953.8461538461534</v>
      </c>
      <c r="P44" s="80"/>
      <c r="Q44" s="80">
        <v>900</v>
      </c>
      <c r="R44" s="82">
        <v>4800</v>
      </c>
      <c r="S44" s="80" t="s">
        <v>839</v>
      </c>
      <c r="T44" s="81">
        <v>50</v>
      </c>
      <c r="U44" s="80">
        <v>420</v>
      </c>
      <c r="V44" s="81">
        <v>3876.9230769230767</v>
      </c>
      <c r="W44" s="80">
        <v>1.76</v>
      </c>
      <c r="X44" s="80">
        <v>900</v>
      </c>
      <c r="Y44" s="82">
        <v>1170</v>
      </c>
    </row>
    <row r="45" spans="1:25" x14ac:dyDescent="0.3">
      <c r="A45" s="47" t="s">
        <v>787</v>
      </c>
      <c r="B45" s="51" t="s">
        <v>789</v>
      </c>
      <c r="C45" s="49">
        <v>10</v>
      </c>
      <c r="D45" s="50" t="s">
        <v>41</v>
      </c>
      <c r="E45" s="80" t="s">
        <v>837</v>
      </c>
      <c r="F45" s="81">
        <v>264</v>
      </c>
      <c r="G45" s="80">
        <v>320</v>
      </c>
      <c r="H45" s="81">
        <v>2953.8461538461534</v>
      </c>
      <c r="I45" s="80"/>
      <c r="J45" s="80">
        <v>1535</v>
      </c>
      <c r="K45" s="82">
        <v>1100</v>
      </c>
      <c r="L45" s="83" t="s">
        <v>838</v>
      </c>
      <c r="M45" s="81">
        <v>330</v>
      </c>
      <c r="N45" s="80">
        <v>320</v>
      </c>
      <c r="O45" s="81">
        <v>2953.8461538461534</v>
      </c>
      <c r="P45" s="80"/>
      <c r="Q45" s="80">
        <v>900</v>
      </c>
      <c r="R45" s="82">
        <v>4800</v>
      </c>
      <c r="S45" s="80" t="s">
        <v>839</v>
      </c>
      <c r="T45" s="81">
        <v>50</v>
      </c>
      <c r="U45" s="80">
        <v>420</v>
      </c>
      <c r="V45" s="81">
        <v>3876.9230769230767</v>
      </c>
      <c r="W45" s="80">
        <v>1.76</v>
      </c>
      <c r="X45" s="80">
        <v>900</v>
      </c>
      <c r="Y45" s="82">
        <v>1170</v>
      </c>
    </row>
    <row r="46" spans="1:25" x14ac:dyDescent="0.3">
      <c r="A46" s="47" t="s">
        <v>787</v>
      </c>
      <c r="B46" s="53" t="s">
        <v>789</v>
      </c>
      <c r="C46" s="49">
        <v>10</v>
      </c>
      <c r="D46" s="50" t="s">
        <v>42</v>
      </c>
      <c r="E46" s="80" t="s">
        <v>837</v>
      </c>
      <c r="F46" s="81">
        <v>264</v>
      </c>
      <c r="G46" s="80">
        <v>320</v>
      </c>
      <c r="H46" s="81">
        <v>3000</v>
      </c>
      <c r="I46" s="80"/>
      <c r="J46" s="80">
        <v>1535</v>
      </c>
      <c r="K46" s="82">
        <v>1100</v>
      </c>
      <c r="L46" s="83" t="s">
        <v>838</v>
      </c>
      <c r="M46" s="81">
        <v>330</v>
      </c>
      <c r="N46" s="80">
        <v>320</v>
      </c>
      <c r="O46" s="81">
        <v>3000</v>
      </c>
      <c r="P46" s="80"/>
      <c r="Q46" s="80">
        <v>900</v>
      </c>
      <c r="R46" s="82">
        <v>4800</v>
      </c>
      <c r="S46" s="80" t="s">
        <v>839</v>
      </c>
      <c r="T46" s="81">
        <v>50</v>
      </c>
      <c r="U46" s="80">
        <v>420</v>
      </c>
      <c r="V46" s="81">
        <v>3937.5</v>
      </c>
      <c r="W46" s="80">
        <v>1.76</v>
      </c>
      <c r="X46" s="80">
        <v>900</v>
      </c>
      <c r="Y46" s="82">
        <v>1170</v>
      </c>
    </row>
    <row r="47" spans="1:25" x14ac:dyDescent="0.3">
      <c r="A47" s="47" t="s">
        <v>787</v>
      </c>
      <c r="B47" s="53" t="s">
        <v>789</v>
      </c>
      <c r="C47" s="49">
        <v>10</v>
      </c>
      <c r="D47" s="50" t="s">
        <v>43</v>
      </c>
      <c r="E47" s="80" t="s">
        <v>837</v>
      </c>
      <c r="F47" s="81">
        <v>264</v>
      </c>
      <c r="G47" s="80">
        <v>320</v>
      </c>
      <c r="H47" s="81">
        <v>2909.0909090909095</v>
      </c>
      <c r="I47" s="80"/>
      <c r="J47" s="80">
        <v>1535</v>
      </c>
      <c r="K47" s="82">
        <v>1100</v>
      </c>
      <c r="L47" s="83" t="s">
        <v>838</v>
      </c>
      <c r="M47" s="81">
        <v>330</v>
      </c>
      <c r="N47" s="80">
        <v>320</v>
      </c>
      <c r="O47" s="81">
        <v>2909.0909090909095</v>
      </c>
      <c r="P47" s="80"/>
      <c r="Q47" s="80">
        <v>900</v>
      </c>
      <c r="R47" s="82">
        <v>4800</v>
      </c>
      <c r="S47" s="80" t="s">
        <v>839</v>
      </c>
      <c r="T47" s="81">
        <v>50</v>
      </c>
      <c r="U47" s="80">
        <v>420</v>
      </c>
      <c r="V47" s="81">
        <v>3818.1818181818185</v>
      </c>
      <c r="W47" s="80">
        <v>1.76</v>
      </c>
      <c r="X47" s="80">
        <v>900</v>
      </c>
      <c r="Y47" s="82">
        <v>1170</v>
      </c>
    </row>
    <row r="48" spans="1:25" x14ac:dyDescent="0.3">
      <c r="A48" s="47" t="s">
        <v>787</v>
      </c>
      <c r="B48" s="53" t="s">
        <v>789</v>
      </c>
      <c r="C48" s="49">
        <v>10</v>
      </c>
      <c r="D48" s="50" t="s">
        <v>44</v>
      </c>
      <c r="E48" s="80" t="s">
        <v>837</v>
      </c>
      <c r="F48" s="81">
        <v>264</v>
      </c>
      <c r="G48" s="80">
        <v>320</v>
      </c>
      <c r="H48" s="81">
        <v>2909.0909090909095</v>
      </c>
      <c r="I48" s="80"/>
      <c r="J48" s="80">
        <v>1535</v>
      </c>
      <c r="K48" s="82">
        <v>1100</v>
      </c>
      <c r="L48" s="83" t="s">
        <v>838</v>
      </c>
      <c r="M48" s="81">
        <v>330</v>
      </c>
      <c r="N48" s="80">
        <v>320</v>
      </c>
      <c r="O48" s="81">
        <v>2909.0909090909095</v>
      </c>
      <c r="P48" s="80"/>
      <c r="Q48" s="80">
        <v>900</v>
      </c>
      <c r="R48" s="82">
        <v>4800</v>
      </c>
      <c r="S48" s="80" t="s">
        <v>839</v>
      </c>
      <c r="T48" s="81">
        <v>50</v>
      </c>
      <c r="U48" s="80">
        <v>420</v>
      </c>
      <c r="V48" s="81">
        <v>3818.1818181818185</v>
      </c>
      <c r="W48" s="80">
        <v>1.76</v>
      </c>
      <c r="X48" s="80">
        <v>900</v>
      </c>
      <c r="Y48" s="82">
        <v>1170</v>
      </c>
    </row>
    <row r="49" spans="1:25" x14ac:dyDescent="0.3">
      <c r="A49" s="47" t="s">
        <v>787</v>
      </c>
      <c r="B49" s="54" t="s">
        <v>776</v>
      </c>
      <c r="C49" s="49">
        <v>5</v>
      </c>
      <c r="D49" s="50" t="s">
        <v>45</v>
      </c>
      <c r="E49" s="80" t="s">
        <v>1189</v>
      </c>
      <c r="F49" s="81">
        <v>99</v>
      </c>
      <c r="G49" s="80">
        <v>110</v>
      </c>
      <c r="H49" s="81">
        <v>1540</v>
      </c>
      <c r="I49" s="80"/>
      <c r="J49" s="80">
        <v>680</v>
      </c>
      <c r="K49" s="82">
        <v>56</v>
      </c>
      <c r="L49" s="83" t="s">
        <v>1194</v>
      </c>
      <c r="M49" s="81">
        <v>121</v>
      </c>
      <c r="N49" s="80">
        <v>110</v>
      </c>
      <c r="O49" s="81">
        <v>1540</v>
      </c>
      <c r="P49" s="80"/>
      <c r="Q49" s="80">
        <v>850</v>
      </c>
      <c r="R49" s="82">
        <v>2400</v>
      </c>
      <c r="S49" s="80" t="s">
        <v>1190</v>
      </c>
      <c r="T49" s="81">
        <v>38</v>
      </c>
      <c r="U49" s="80">
        <v>156</v>
      </c>
      <c r="V49" s="81">
        <v>2184</v>
      </c>
      <c r="W49" s="80">
        <v>1.0900000000000001</v>
      </c>
      <c r="X49" s="80">
        <v>680</v>
      </c>
      <c r="Y49" s="82">
        <v>56</v>
      </c>
    </row>
    <row r="50" spans="1:25" x14ac:dyDescent="0.3">
      <c r="A50" s="47" t="s">
        <v>787</v>
      </c>
      <c r="B50" s="54" t="s">
        <v>776</v>
      </c>
      <c r="C50" s="49">
        <v>5</v>
      </c>
      <c r="D50" s="50" t="s">
        <v>46</v>
      </c>
      <c r="E50" s="80" t="s">
        <v>1189</v>
      </c>
      <c r="F50" s="81">
        <v>99</v>
      </c>
      <c r="G50" s="80">
        <v>110</v>
      </c>
      <c r="H50" s="81">
        <v>1540</v>
      </c>
      <c r="I50" s="80"/>
      <c r="J50" s="80">
        <v>680</v>
      </c>
      <c r="K50" s="82">
        <v>56</v>
      </c>
      <c r="L50" s="83" t="s">
        <v>1194</v>
      </c>
      <c r="M50" s="81">
        <v>121</v>
      </c>
      <c r="N50" s="80">
        <v>110</v>
      </c>
      <c r="O50" s="81">
        <v>1540</v>
      </c>
      <c r="P50" s="80"/>
      <c r="Q50" s="80">
        <v>850</v>
      </c>
      <c r="R50" s="82">
        <v>2400</v>
      </c>
      <c r="S50" s="80" t="s">
        <v>1190</v>
      </c>
      <c r="T50" s="81">
        <v>38</v>
      </c>
      <c r="U50" s="80">
        <v>156</v>
      </c>
      <c r="V50" s="81">
        <v>2184</v>
      </c>
      <c r="W50" s="80">
        <v>1.0900000000000001</v>
      </c>
      <c r="X50" s="80">
        <v>680</v>
      </c>
      <c r="Y50" s="82">
        <v>56</v>
      </c>
    </row>
    <row r="51" spans="1:25" x14ac:dyDescent="0.3">
      <c r="A51" s="47" t="s">
        <v>787</v>
      </c>
      <c r="B51" s="54" t="s">
        <v>776</v>
      </c>
      <c r="C51" s="49">
        <v>5</v>
      </c>
      <c r="D51" s="50" t="s">
        <v>47</v>
      </c>
      <c r="E51" s="80" t="s">
        <v>1055</v>
      </c>
      <c r="F51" s="81">
        <v>110</v>
      </c>
      <c r="G51" s="80">
        <v>75</v>
      </c>
      <c r="H51" s="81">
        <v>1968.75</v>
      </c>
      <c r="I51" s="80"/>
      <c r="J51" s="80">
        <v>892</v>
      </c>
      <c r="K51" s="82">
        <v>45</v>
      </c>
      <c r="L51" s="83" t="s">
        <v>840</v>
      </c>
      <c r="M51" s="81">
        <v>180</v>
      </c>
      <c r="N51" s="80">
        <v>75</v>
      </c>
      <c r="O51" s="81">
        <v>1968.75</v>
      </c>
      <c r="P51" s="80"/>
      <c r="Q51" s="80">
        <v>1115</v>
      </c>
      <c r="R51" s="82">
        <v>2400</v>
      </c>
      <c r="S51" s="80" t="s">
        <v>1175</v>
      </c>
      <c r="T51" s="80" t="s">
        <v>1175</v>
      </c>
      <c r="U51" s="80" t="s">
        <v>1175</v>
      </c>
      <c r="V51" s="80" t="s">
        <v>1175</v>
      </c>
      <c r="W51" s="80" t="s">
        <v>1175</v>
      </c>
      <c r="X51" s="80" t="s">
        <v>1175</v>
      </c>
      <c r="Y51" s="80" t="s">
        <v>1175</v>
      </c>
    </row>
    <row r="52" spans="1:25" x14ac:dyDescent="0.3">
      <c r="A52" s="43" t="s">
        <v>787</v>
      </c>
      <c r="B52" s="55" t="s">
        <v>776</v>
      </c>
      <c r="C52" s="45">
        <v>5</v>
      </c>
      <c r="D52" s="46" t="s">
        <v>48</v>
      </c>
      <c r="E52" s="76" t="s">
        <v>1006</v>
      </c>
      <c r="F52" s="77">
        <v>120</v>
      </c>
      <c r="G52" s="76">
        <v>160</v>
      </c>
      <c r="H52" s="77">
        <v>1920</v>
      </c>
      <c r="I52" s="76"/>
      <c r="J52" s="76">
        <v>792</v>
      </c>
      <c r="K52" s="78">
        <v>109</v>
      </c>
      <c r="L52" s="79" t="s">
        <v>1007</v>
      </c>
      <c r="M52" s="77">
        <v>161</v>
      </c>
      <c r="N52" s="76">
        <v>160</v>
      </c>
      <c r="O52" s="77">
        <v>1920</v>
      </c>
      <c r="P52" s="76"/>
      <c r="Q52" s="76">
        <v>990</v>
      </c>
      <c r="R52" s="78">
        <v>2800</v>
      </c>
      <c r="S52" s="76" t="s">
        <v>1008</v>
      </c>
      <c r="T52" s="77">
        <v>43</v>
      </c>
      <c r="U52" s="76">
        <v>280</v>
      </c>
      <c r="V52" s="77">
        <v>3360</v>
      </c>
      <c r="W52" s="76">
        <v>1.32</v>
      </c>
      <c r="X52" s="76">
        <v>792</v>
      </c>
      <c r="Y52" s="78">
        <v>98</v>
      </c>
    </row>
    <row r="53" spans="1:25" x14ac:dyDescent="0.3">
      <c r="A53" s="43" t="s">
        <v>787</v>
      </c>
      <c r="B53" s="55" t="s">
        <v>776</v>
      </c>
      <c r="C53" s="45">
        <v>5</v>
      </c>
      <c r="D53" s="46" t="s">
        <v>49</v>
      </c>
      <c r="E53" s="76" t="s">
        <v>1006</v>
      </c>
      <c r="F53" s="77">
        <v>119</v>
      </c>
      <c r="G53" s="76">
        <v>160</v>
      </c>
      <c r="H53" s="77">
        <v>1920</v>
      </c>
      <c r="I53" s="76"/>
      <c r="J53" s="76">
        <v>800</v>
      </c>
      <c r="K53" s="78">
        <v>109</v>
      </c>
      <c r="L53" s="79" t="s">
        <v>1007</v>
      </c>
      <c r="M53" s="77">
        <v>159</v>
      </c>
      <c r="N53" s="76">
        <v>160</v>
      </c>
      <c r="O53" s="77">
        <v>1920</v>
      </c>
      <c r="P53" s="76"/>
      <c r="Q53" s="76">
        <v>1000</v>
      </c>
      <c r="R53" s="78">
        <v>2800</v>
      </c>
      <c r="S53" s="76" t="s">
        <v>1008</v>
      </c>
      <c r="T53" s="77">
        <v>43</v>
      </c>
      <c r="U53" s="76">
        <v>280</v>
      </c>
      <c r="V53" s="77">
        <v>3360</v>
      </c>
      <c r="W53" s="76">
        <v>1.32</v>
      </c>
      <c r="X53" s="76">
        <v>800</v>
      </c>
      <c r="Y53" s="78">
        <v>98</v>
      </c>
    </row>
    <row r="54" spans="1:25" x14ac:dyDescent="0.3">
      <c r="A54" s="47" t="s">
        <v>787</v>
      </c>
      <c r="B54" s="54" t="s">
        <v>776</v>
      </c>
      <c r="C54" s="49">
        <v>6</v>
      </c>
      <c r="D54" s="50" t="s">
        <v>50</v>
      </c>
      <c r="E54" s="80" t="s">
        <v>1009</v>
      </c>
      <c r="F54" s="81">
        <v>144</v>
      </c>
      <c r="G54" s="80">
        <v>180</v>
      </c>
      <c r="H54" s="81">
        <v>1894.7368421052629</v>
      </c>
      <c r="I54" s="80"/>
      <c r="J54" s="80">
        <v>950</v>
      </c>
      <c r="K54" s="82">
        <v>175</v>
      </c>
      <c r="L54" s="83" t="s">
        <v>1010</v>
      </c>
      <c r="M54" s="81">
        <v>194</v>
      </c>
      <c r="N54" s="80">
        <v>180</v>
      </c>
      <c r="O54" s="81">
        <v>1894.7368421052629</v>
      </c>
      <c r="P54" s="80"/>
      <c r="Q54" s="80">
        <v>1188</v>
      </c>
      <c r="R54" s="82">
        <v>3200</v>
      </c>
      <c r="S54" s="80" t="s">
        <v>1011</v>
      </c>
      <c r="T54" s="81">
        <v>44</v>
      </c>
      <c r="U54" s="80">
        <v>300</v>
      </c>
      <c r="V54" s="81">
        <v>3157.894736842105</v>
      </c>
      <c r="W54" s="80">
        <v>1.32</v>
      </c>
      <c r="X54" s="80">
        <v>950</v>
      </c>
      <c r="Y54" s="82">
        <v>139</v>
      </c>
    </row>
    <row r="55" spans="1:25" x14ac:dyDescent="0.3">
      <c r="A55" s="43" t="s">
        <v>787</v>
      </c>
      <c r="B55" s="55" t="s">
        <v>776</v>
      </c>
      <c r="C55" s="45">
        <v>6</v>
      </c>
      <c r="D55" s="46" t="s">
        <v>51</v>
      </c>
      <c r="E55" s="76" t="s">
        <v>841</v>
      </c>
      <c r="F55" s="77">
        <v>167</v>
      </c>
      <c r="G55" s="76">
        <v>300</v>
      </c>
      <c r="H55" s="77">
        <v>1764.7058823529412</v>
      </c>
      <c r="I55" s="76"/>
      <c r="J55" s="76">
        <v>830</v>
      </c>
      <c r="K55" s="78">
        <v>270</v>
      </c>
      <c r="L55" s="79" t="s">
        <v>842</v>
      </c>
      <c r="M55" s="77">
        <v>219</v>
      </c>
      <c r="N55" s="76">
        <v>300</v>
      </c>
      <c r="O55" s="77">
        <v>1764.7058823529412</v>
      </c>
      <c r="P55" s="76"/>
      <c r="Q55" s="76">
        <v>1038</v>
      </c>
      <c r="R55" s="78">
        <v>4400</v>
      </c>
      <c r="S55" s="76" t="s">
        <v>843</v>
      </c>
      <c r="T55" s="77">
        <v>54</v>
      </c>
      <c r="U55" s="76">
        <v>360</v>
      </c>
      <c r="V55" s="77">
        <v>2117.6470588235297</v>
      </c>
      <c r="W55" s="76">
        <v>1.98</v>
      </c>
      <c r="X55" s="76">
        <v>830</v>
      </c>
      <c r="Y55" s="78">
        <v>280</v>
      </c>
    </row>
    <row r="56" spans="1:25" x14ac:dyDescent="0.3">
      <c r="A56" s="43" t="s">
        <v>787</v>
      </c>
      <c r="B56" s="55" t="s">
        <v>776</v>
      </c>
      <c r="C56" s="45">
        <v>6</v>
      </c>
      <c r="D56" s="46" t="s">
        <v>52</v>
      </c>
      <c r="E56" s="76" t="s">
        <v>854</v>
      </c>
      <c r="F56" s="77">
        <v>175</v>
      </c>
      <c r="G56" s="76">
        <v>390</v>
      </c>
      <c r="H56" s="77">
        <v>1170</v>
      </c>
      <c r="I56" s="76"/>
      <c r="J56" s="76">
        <v>780</v>
      </c>
      <c r="K56" s="78">
        <v>1025</v>
      </c>
      <c r="L56" s="79" t="s">
        <v>1145</v>
      </c>
      <c r="M56" s="77">
        <v>217</v>
      </c>
      <c r="N56" s="76">
        <v>390</v>
      </c>
      <c r="O56" s="77">
        <v>1170</v>
      </c>
      <c r="P56" s="76"/>
      <c r="Q56" s="76">
        <v>975</v>
      </c>
      <c r="R56" s="78">
        <v>4800</v>
      </c>
      <c r="S56" s="76" t="s">
        <v>855</v>
      </c>
      <c r="T56" s="77">
        <v>61</v>
      </c>
      <c r="U56" s="76">
        <v>530</v>
      </c>
      <c r="V56" s="77">
        <v>1590</v>
      </c>
      <c r="W56" s="76">
        <v>2.4900000000000002</v>
      </c>
      <c r="X56" s="76">
        <v>780</v>
      </c>
      <c r="Y56" s="78">
        <v>608</v>
      </c>
    </row>
    <row r="57" spans="1:25" x14ac:dyDescent="0.3">
      <c r="A57" s="43" t="s">
        <v>787</v>
      </c>
      <c r="B57" s="55" t="s">
        <v>776</v>
      </c>
      <c r="C57" s="45">
        <v>6</v>
      </c>
      <c r="D57" s="46" t="s">
        <v>53</v>
      </c>
      <c r="E57" s="76" t="s">
        <v>841</v>
      </c>
      <c r="F57" s="77">
        <v>167</v>
      </c>
      <c r="G57" s="76">
        <v>300</v>
      </c>
      <c r="H57" s="77">
        <v>1855.6701030927836</v>
      </c>
      <c r="I57" s="76"/>
      <c r="J57" s="76">
        <v>830</v>
      </c>
      <c r="K57" s="78">
        <v>270</v>
      </c>
      <c r="L57" s="79" t="s">
        <v>842</v>
      </c>
      <c r="M57" s="77">
        <v>219</v>
      </c>
      <c r="N57" s="76">
        <v>300</v>
      </c>
      <c r="O57" s="77">
        <v>1855.6701030927836</v>
      </c>
      <c r="P57" s="76"/>
      <c r="Q57" s="76">
        <v>1038</v>
      </c>
      <c r="R57" s="78">
        <v>4400</v>
      </c>
      <c r="S57" s="76" t="s">
        <v>843</v>
      </c>
      <c r="T57" s="77">
        <v>54</v>
      </c>
      <c r="U57" s="76">
        <v>360</v>
      </c>
      <c r="V57" s="77">
        <v>2226.8041237113403</v>
      </c>
      <c r="W57" s="76">
        <v>1.98</v>
      </c>
      <c r="X57" s="76">
        <v>830</v>
      </c>
      <c r="Y57" s="78">
        <v>280</v>
      </c>
    </row>
    <row r="58" spans="1:25" x14ac:dyDescent="0.3">
      <c r="A58" s="47" t="s">
        <v>787</v>
      </c>
      <c r="B58" s="54" t="s">
        <v>776</v>
      </c>
      <c r="C58" s="49">
        <v>7</v>
      </c>
      <c r="D58" s="50" t="s">
        <v>54</v>
      </c>
      <c r="E58" s="80" t="s">
        <v>854</v>
      </c>
      <c r="F58" s="81">
        <v>175</v>
      </c>
      <c r="G58" s="80">
        <v>390</v>
      </c>
      <c r="H58" s="81">
        <v>1902.439024390244</v>
      </c>
      <c r="I58" s="80"/>
      <c r="J58" s="80">
        <v>780</v>
      </c>
      <c r="K58" s="82">
        <v>1025</v>
      </c>
      <c r="L58" s="83" t="s">
        <v>1145</v>
      </c>
      <c r="M58" s="81">
        <v>217</v>
      </c>
      <c r="N58" s="80">
        <v>390</v>
      </c>
      <c r="O58" s="81">
        <v>1902.439024390244</v>
      </c>
      <c r="P58" s="80"/>
      <c r="Q58" s="80">
        <v>975</v>
      </c>
      <c r="R58" s="82">
        <v>4800</v>
      </c>
      <c r="S58" s="80" t="s">
        <v>855</v>
      </c>
      <c r="T58" s="81">
        <v>61</v>
      </c>
      <c r="U58" s="80">
        <v>530</v>
      </c>
      <c r="V58" s="81">
        <v>2585.3658536585367</v>
      </c>
      <c r="W58" s="80">
        <v>2.4900000000000002</v>
      </c>
      <c r="X58" s="80">
        <v>780</v>
      </c>
      <c r="Y58" s="82">
        <v>608</v>
      </c>
    </row>
    <row r="59" spans="1:25" x14ac:dyDescent="0.3">
      <c r="A59" s="43" t="s">
        <v>787</v>
      </c>
      <c r="B59" s="55" t="s">
        <v>776</v>
      </c>
      <c r="C59" s="45">
        <v>7</v>
      </c>
      <c r="D59" s="46" t="s">
        <v>55</v>
      </c>
      <c r="E59" s="76" t="s">
        <v>854</v>
      </c>
      <c r="F59" s="77">
        <v>175</v>
      </c>
      <c r="G59" s="76">
        <v>390</v>
      </c>
      <c r="H59" s="77">
        <v>1902.439024390244</v>
      </c>
      <c r="I59" s="76"/>
      <c r="J59" s="76">
        <v>780</v>
      </c>
      <c r="K59" s="78">
        <v>1025</v>
      </c>
      <c r="L59" s="79" t="s">
        <v>1145</v>
      </c>
      <c r="M59" s="77">
        <v>217</v>
      </c>
      <c r="N59" s="76">
        <v>390</v>
      </c>
      <c r="O59" s="77">
        <v>1902.439024390244</v>
      </c>
      <c r="P59" s="76"/>
      <c r="Q59" s="76">
        <v>975</v>
      </c>
      <c r="R59" s="78">
        <v>4800</v>
      </c>
      <c r="S59" s="76" t="s">
        <v>855</v>
      </c>
      <c r="T59" s="77">
        <v>61</v>
      </c>
      <c r="U59" s="76">
        <v>530</v>
      </c>
      <c r="V59" s="77">
        <v>2585.3658536585367</v>
      </c>
      <c r="W59" s="76">
        <v>2.4900000000000002</v>
      </c>
      <c r="X59" s="76">
        <v>780</v>
      </c>
      <c r="Y59" s="78">
        <v>608</v>
      </c>
    </row>
    <row r="60" spans="1:25" x14ac:dyDescent="0.3">
      <c r="A60" s="43" t="s">
        <v>787</v>
      </c>
      <c r="B60" s="55" t="s">
        <v>776</v>
      </c>
      <c r="C60" s="45">
        <v>7</v>
      </c>
      <c r="D60" s="46" t="s">
        <v>56</v>
      </c>
      <c r="E60" s="76" t="s">
        <v>854</v>
      </c>
      <c r="F60" s="77">
        <v>175</v>
      </c>
      <c r="G60" s="76">
        <v>390</v>
      </c>
      <c r="H60" s="77">
        <v>1902.439024390244</v>
      </c>
      <c r="I60" s="76"/>
      <c r="J60" s="76">
        <v>780</v>
      </c>
      <c r="K60" s="78">
        <v>1025</v>
      </c>
      <c r="L60" s="79" t="s">
        <v>1145</v>
      </c>
      <c r="M60" s="77">
        <v>217</v>
      </c>
      <c r="N60" s="76">
        <v>390</v>
      </c>
      <c r="O60" s="77">
        <v>1902.439024390244</v>
      </c>
      <c r="P60" s="76"/>
      <c r="Q60" s="76">
        <v>975</v>
      </c>
      <c r="R60" s="78">
        <v>4800</v>
      </c>
      <c r="S60" s="76" t="s">
        <v>855</v>
      </c>
      <c r="T60" s="77">
        <v>61</v>
      </c>
      <c r="U60" s="76">
        <v>530</v>
      </c>
      <c r="V60" s="77">
        <v>2585.3658536585367</v>
      </c>
      <c r="W60" s="76">
        <v>2.4900000000000002</v>
      </c>
      <c r="X60" s="76">
        <v>780</v>
      </c>
      <c r="Y60" s="78">
        <v>608</v>
      </c>
    </row>
    <row r="61" spans="1:25" x14ac:dyDescent="0.3">
      <c r="A61" s="47" t="s">
        <v>787</v>
      </c>
      <c r="B61" s="54" t="s">
        <v>776</v>
      </c>
      <c r="C61" s="49">
        <v>8</v>
      </c>
      <c r="D61" s="50" t="s">
        <v>57</v>
      </c>
      <c r="E61" s="80" t="s">
        <v>827</v>
      </c>
      <c r="F61" s="81">
        <v>221</v>
      </c>
      <c r="G61" s="80">
        <v>390</v>
      </c>
      <c r="H61" s="81">
        <v>2000</v>
      </c>
      <c r="I61" s="80"/>
      <c r="J61" s="80">
        <v>1400</v>
      </c>
      <c r="K61" s="82">
        <v>1180</v>
      </c>
      <c r="L61" s="83" t="s">
        <v>828</v>
      </c>
      <c r="M61" s="81">
        <v>270</v>
      </c>
      <c r="N61" s="80">
        <v>390</v>
      </c>
      <c r="O61" s="81">
        <v>2000</v>
      </c>
      <c r="P61" s="80"/>
      <c r="Q61" s="80">
        <v>820</v>
      </c>
      <c r="R61" s="82">
        <v>5200</v>
      </c>
      <c r="S61" s="80" t="s">
        <v>855</v>
      </c>
      <c r="T61" s="81">
        <v>61</v>
      </c>
      <c r="U61" s="80">
        <v>530</v>
      </c>
      <c r="V61" s="81">
        <v>2717.9487179487182</v>
      </c>
      <c r="W61" s="80">
        <v>2.4900000000000002</v>
      </c>
      <c r="X61" s="80">
        <v>790</v>
      </c>
      <c r="Y61" s="82">
        <v>608</v>
      </c>
    </row>
    <row r="62" spans="1:25" x14ac:dyDescent="0.3">
      <c r="A62" s="47" t="s">
        <v>787</v>
      </c>
      <c r="B62" s="54" t="s">
        <v>776</v>
      </c>
      <c r="C62" s="49">
        <v>8</v>
      </c>
      <c r="D62" s="50" t="s">
        <v>58</v>
      </c>
      <c r="E62" s="80" t="s">
        <v>841</v>
      </c>
      <c r="F62" s="81">
        <v>167</v>
      </c>
      <c r="G62" s="80">
        <v>300</v>
      </c>
      <c r="H62" s="81">
        <v>2100</v>
      </c>
      <c r="I62" s="80"/>
      <c r="J62" s="80">
        <v>830</v>
      </c>
      <c r="K62" s="82">
        <v>270</v>
      </c>
      <c r="L62" s="83" t="s">
        <v>842</v>
      </c>
      <c r="M62" s="81">
        <v>219</v>
      </c>
      <c r="N62" s="80">
        <v>300</v>
      </c>
      <c r="O62" s="81">
        <v>2100</v>
      </c>
      <c r="P62" s="80"/>
      <c r="Q62" s="80">
        <v>1038</v>
      </c>
      <c r="R62" s="82">
        <v>4400</v>
      </c>
      <c r="S62" s="80" t="s">
        <v>843</v>
      </c>
      <c r="T62" s="81">
        <v>54</v>
      </c>
      <c r="U62" s="80">
        <v>360</v>
      </c>
      <c r="V62" s="81">
        <v>2520</v>
      </c>
      <c r="W62" s="80">
        <v>1.98</v>
      </c>
      <c r="X62" s="80">
        <v>830</v>
      </c>
      <c r="Y62" s="82">
        <v>280</v>
      </c>
    </row>
    <row r="63" spans="1:25" x14ac:dyDescent="0.3">
      <c r="A63" s="47" t="s">
        <v>787</v>
      </c>
      <c r="B63" s="54" t="s">
        <v>776</v>
      </c>
      <c r="C63" s="49">
        <v>8</v>
      </c>
      <c r="D63" s="50" t="s">
        <v>59</v>
      </c>
      <c r="E63" s="80" t="s">
        <v>854</v>
      </c>
      <c r="F63" s="81">
        <v>175</v>
      </c>
      <c r="G63" s="80">
        <v>390</v>
      </c>
      <c r="H63" s="81">
        <v>2000</v>
      </c>
      <c r="I63" s="80"/>
      <c r="J63" s="80">
        <v>790</v>
      </c>
      <c r="K63" s="82">
        <v>1025</v>
      </c>
      <c r="L63" s="83" t="s">
        <v>1145</v>
      </c>
      <c r="M63" s="81">
        <v>217</v>
      </c>
      <c r="N63" s="80">
        <v>390</v>
      </c>
      <c r="O63" s="81">
        <v>2000</v>
      </c>
      <c r="P63" s="80"/>
      <c r="Q63" s="80">
        <v>988</v>
      </c>
      <c r="R63" s="82">
        <v>4800</v>
      </c>
      <c r="S63" s="80" t="s">
        <v>855</v>
      </c>
      <c r="T63" s="81">
        <v>61</v>
      </c>
      <c r="U63" s="80">
        <v>530</v>
      </c>
      <c r="V63" s="81">
        <v>2717.9487179487182</v>
      </c>
      <c r="W63" s="80">
        <v>2.4900000000000002</v>
      </c>
      <c r="X63" s="80">
        <v>790</v>
      </c>
      <c r="Y63" s="82">
        <v>608</v>
      </c>
    </row>
    <row r="64" spans="1:25" x14ac:dyDescent="0.3">
      <c r="A64" s="47" t="s">
        <v>787</v>
      </c>
      <c r="B64" s="54" t="s">
        <v>776</v>
      </c>
      <c r="C64" s="49">
        <v>8</v>
      </c>
      <c r="D64" s="50" t="s">
        <v>60</v>
      </c>
      <c r="E64" s="80" t="s">
        <v>827</v>
      </c>
      <c r="F64" s="81">
        <v>221</v>
      </c>
      <c r="G64" s="80">
        <v>390</v>
      </c>
      <c r="H64" s="81">
        <v>1857.1428571428571</v>
      </c>
      <c r="I64" s="80"/>
      <c r="J64" s="80">
        <v>1400</v>
      </c>
      <c r="K64" s="82">
        <v>1180</v>
      </c>
      <c r="L64" s="83" t="s">
        <v>828</v>
      </c>
      <c r="M64" s="81">
        <v>270</v>
      </c>
      <c r="N64" s="80">
        <v>390</v>
      </c>
      <c r="O64" s="81">
        <v>1857.1428571428571</v>
      </c>
      <c r="P64" s="80"/>
      <c r="Q64" s="80">
        <v>820</v>
      </c>
      <c r="R64" s="82">
        <v>5200</v>
      </c>
      <c r="S64" s="80" t="s">
        <v>855</v>
      </c>
      <c r="T64" s="81">
        <v>61</v>
      </c>
      <c r="U64" s="80">
        <v>530</v>
      </c>
      <c r="V64" s="81">
        <v>2523.8095238095239</v>
      </c>
      <c r="W64" s="80">
        <v>2.4900000000000002</v>
      </c>
      <c r="X64" s="80">
        <v>790</v>
      </c>
      <c r="Y64" s="82">
        <v>608</v>
      </c>
    </row>
    <row r="65" spans="1:25" x14ac:dyDescent="0.3">
      <c r="A65" s="43" t="s">
        <v>787</v>
      </c>
      <c r="B65" s="55" t="s">
        <v>776</v>
      </c>
      <c r="C65" s="45">
        <v>8</v>
      </c>
      <c r="D65" s="46" t="s">
        <v>61</v>
      </c>
      <c r="E65" s="76" t="s">
        <v>1199</v>
      </c>
      <c r="F65" s="77">
        <v>227</v>
      </c>
      <c r="G65" s="76">
        <v>320</v>
      </c>
      <c r="H65" s="77">
        <v>1729.7297297297296</v>
      </c>
      <c r="I65" s="76"/>
      <c r="J65" s="76">
        <v>1043</v>
      </c>
      <c r="K65" s="78">
        <v>1010</v>
      </c>
      <c r="L65" s="79" t="s">
        <v>1200</v>
      </c>
      <c r="M65" s="77">
        <v>289</v>
      </c>
      <c r="N65" s="76">
        <v>320</v>
      </c>
      <c r="O65" s="77">
        <v>1729.7297297297296</v>
      </c>
      <c r="P65" s="76"/>
      <c r="Q65" s="76">
        <v>1304</v>
      </c>
      <c r="R65" s="78">
        <v>4000</v>
      </c>
      <c r="S65" s="76" t="s">
        <v>1201</v>
      </c>
      <c r="T65" s="77">
        <v>62</v>
      </c>
      <c r="U65" s="76">
        <v>420</v>
      </c>
      <c r="V65" s="77">
        <v>2270.2702702702704</v>
      </c>
      <c r="W65" s="76">
        <v>1.98</v>
      </c>
      <c r="X65" s="76">
        <v>1043</v>
      </c>
      <c r="Y65" s="78">
        <v>650</v>
      </c>
    </row>
    <row r="66" spans="1:25" x14ac:dyDescent="0.3">
      <c r="A66" s="43" t="s">
        <v>787</v>
      </c>
      <c r="B66" s="55" t="s">
        <v>776</v>
      </c>
      <c r="C66" s="45">
        <v>8</v>
      </c>
      <c r="D66" s="46" t="s">
        <v>62</v>
      </c>
      <c r="E66" s="76" t="s">
        <v>854</v>
      </c>
      <c r="F66" s="77">
        <v>225</v>
      </c>
      <c r="G66" s="76">
        <v>390</v>
      </c>
      <c r="H66" s="77">
        <v>1759.3984962406016</v>
      </c>
      <c r="I66" s="76"/>
      <c r="J66" s="76">
        <v>1007</v>
      </c>
      <c r="K66" s="78">
        <v>1025</v>
      </c>
      <c r="L66" s="79" t="s">
        <v>1145</v>
      </c>
      <c r="M66" s="77">
        <v>265</v>
      </c>
      <c r="N66" s="76">
        <v>390</v>
      </c>
      <c r="O66" s="77">
        <v>1759.3984962406016</v>
      </c>
      <c r="P66" s="76"/>
      <c r="Q66" s="76">
        <v>1259</v>
      </c>
      <c r="R66" s="78">
        <v>4800</v>
      </c>
      <c r="S66" s="76" t="s">
        <v>855</v>
      </c>
      <c r="T66" s="77">
        <v>68</v>
      </c>
      <c r="U66" s="76">
        <v>530</v>
      </c>
      <c r="V66" s="77">
        <v>2390.9774436090229</v>
      </c>
      <c r="W66" s="76">
        <v>2.4900000000000002</v>
      </c>
      <c r="X66" s="76">
        <v>1007</v>
      </c>
      <c r="Y66" s="78">
        <v>608</v>
      </c>
    </row>
    <row r="67" spans="1:25" x14ac:dyDescent="0.3">
      <c r="A67" s="43" t="s">
        <v>787</v>
      </c>
      <c r="B67" s="55" t="s">
        <v>776</v>
      </c>
      <c r="C67" s="45">
        <v>9</v>
      </c>
      <c r="D67" s="46" t="s">
        <v>63</v>
      </c>
      <c r="E67" s="76" t="s">
        <v>1146</v>
      </c>
      <c r="F67" s="77">
        <v>258</v>
      </c>
      <c r="G67" s="76">
        <v>440</v>
      </c>
      <c r="H67" s="77">
        <v>2146.3414634146343</v>
      </c>
      <c r="I67" s="76"/>
      <c r="J67" s="76">
        <v>940</v>
      </c>
      <c r="K67" s="78">
        <v>1065</v>
      </c>
      <c r="L67" s="79" t="s">
        <v>1202</v>
      </c>
      <c r="M67" s="77">
        <v>340</v>
      </c>
      <c r="N67" s="76">
        <v>440</v>
      </c>
      <c r="O67" s="77">
        <v>2146.3414634146343</v>
      </c>
      <c r="P67" s="76"/>
      <c r="Q67" s="76">
        <v>920</v>
      </c>
      <c r="R67" s="78">
        <v>5200</v>
      </c>
      <c r="S67" s="76" t="s">
        <v>1203</v>
      </c>
      <c r="T67" s="77">
        <v>68</v>
      </c>
      <c r="U67" s="76">
        <v>530</v>
      </c>
      <c r="V67" s="77">
        <v>2585.3658536585367</v>
      </c>
      <c r="W67" s="76">
        <v>2.4900000000000002</v>
      </c>
      <c r="X67" s="76">
        <v>940</v>
      </c>
      <c r="Y67" s="78">
        <v>630</v>
      </c>
    </row>
    <row r="68" spans="1:25" x14ac:dyDescent="0.3">
      <c r="A68" s="43" t="s">
        <v>787</v>
      </c>
      <c r="B68" s="55" t="s">
        <v>776</v>
      </c>
      <c r="C68" s="45">
        <v>9</v>
      </c>
      <c r="D68" s="46" t="s">
        <v>64</v>
      </c>
      <c r="E68" s="76" t="s">
        <v>1146</v>
      </c>
      <c r="F68" s="77">
        <v>258</v>
      </c>
      <c r="G68" s="76">
        <v>440</v>
      </c>
      <c r="H68" s="77">
        <v>1984.9624060150377</v>
      </c>
      <c r="I68" s="76"/>
      <c r="J68" s="76">
        <v>940</v>
      </c>
      <c r="K68" s="78">
        <v>1065</v>
      </c>
      <c r="L68" s="79" t="s">
        <v>1202</v>
      </c>
      <c r="M68" s="77">
        <v>340</v>
      </c>
      <c r="N68" s="76">
        <v>440</v>
      </c>
      <c r="O68" s="77">
        <v>1984.9624060150377</v>
      </c>
      <c r="P68" s="76"/>
      <c r="Q68" s="76">
        <v>920</v>
      </c>
      <c r="R68" s="78">
        <v>5200</v>
      </c>
      <c r="S68" s="76" t="s">
        <v>1203</v>
      </c>
      <c r="T68" s="77">
        <v>68</v>
      </c>
      <c r="U68" s="76">
        <v>530</v>
      </c>
      <c r="V68" s="77">
        <v>2390.9774436090229</v>
      </c>
      <c r="W68" s="76">
        <v>2.4900000000000002</v>
      </c>
      <c r="X68" s="76">
        <v>940</v>
      </c>
      <c r="Y68" s="78">
        <v>630</v>
      </c>
    </row>
    <row r="69" spans="1:25" x14ac:dyDescent="0.3">
      <c r="A69" s="47" t="s">
        <v>787</v>
      </c>
      <c r="B69" s="56" t="s">
        <v>776</v>
      </c>
      <c r="C69" s="49">
        <v>10</v>
      </c>
      <c r="D69" s="50" t="s">
        <v>772</v>
      </c>
      <c r="E69" s="80" t="s">
        <v>810</v>
      </c>
      <c r="F69" s="81">
        <v>250</v>
      </c>
      <c r="G69" s="80">
        <v>490</v>
      </c>
      <c r="H69" s="81">
        <v>2145.9854014598541</v>
      </c>
      <c r="I69" s="80"/>
      <c r="J69" s="80">
        <v>900</v>
      </c>
      <c r="K69" s="82">
        <v>108</v>
      </c>
      <c r="L69" s="83" t="s">
        <v>809</v>
      </c>
      <c r="M69" s="81">
        <v>303</v>
      </c>
      <c r="N69" s="80">
        <v>490</v>
      </c>
      <c r="O69" s="81">
        <v>2145.9854014598541</v>
      </c>
      <c r="P69" s="80"/>
      <c r="Q69" s="80">
        <v>1125</v>
      </c>
      <c r="R69" s="82">
        <v>400</v>
      </c>
      <c r="S69" s="80" t="s">
        <v>808</v>
      </c>
      <c r="T69" s="81">
        <v>68</v>
      </c>
      <c r="U69" s="80">
        <v>640</v>
      </c>
      <c r="V69" s="81">
        <v>2802.919708029197</v>
      </c>
      <c r="W69" s="80">
        <v>2.78</v>
      </c>
      <c r="X69" s="80">
        <v>900</v>
      </c>
      <c r="Y69" s="82">
        <v>99</v>
      </c>
    </row>
    <row r="70" spans="1:25" x14ac:dyDescent="0.3">
      <c r="A70" s="47" t="s">
        <v>787</v>
      </c>
      <c r="B70" s="54" t="s">
        <v>776</v>
      </c>
      <c r="C70" s="49">
        <v>10</v>
      </c>
      <c r="D70" s="50" t="s">
        <v>65</v>
      </c>
      <c r="E70" s="80" t="s">
        <v>1146</v>
      </c>
      <c r="F70" s="81">
        <v>258</v>
      </c>
      <c r="G70" s="80">
        <v>440</v>
      </c>
      <c r="H70" s="81">
        <v>2146.3414634146343</v>
      </c>
      <c r="I70" s="80"/>
      <c r="J70" s="80">
        <v>940</v>
      </c>
      <c r="K70" s="82">
        <v>1065</v>
      </c>
      <c r="L70" s="83" t="s">
        <v>1202</v>
      </c>
      <c r="M70" s="81">
        <v>340</v>
      </c>
      <c r="N70" s="80">
        <v>440</v>
      </c>
      <c r="O70" s="81">
        <v>2146.3414634146343</v>
      </c>
      <c r="P70" s="80"/>
      <c r="Q70" s="80">
        <v>920</v>
      </c>
      <c r="R70" s="82">
        <v>5200</v>
      </c>
      <c r="S70" s="80" t="s">
        <v>1203</v>
      </c>
      <c r="T70" s="81">
        <v>68</v>
      </c>
      <c r="U70" s="80">
        <v>530</v>
      </c>
      <c r="V70" s="81">
        <v>2585.3658536585367</v>
      </c>
      <c r="W70" s="80">
        <v>2.4900000000000002</v>
      </c>
      <c r="X70" s="80">
        <v>940</v>
      </c>
      <c r="Y70" s="82">
        <v>630</v>
      </c>
    </row>
    <row r="71" spans="1:25" x14ac:dyDescent="0.3">
      <c r="A71" s="47" t="s">
        <v>787</v>
      </c>
      <c r="B71" s="54" t="s">
        <v>776</v>
      </c>
      <c r="C71" s="49">
        <v>10</v>
      </c>
      <c r="D71" s="50" t="s">
        <v>66</v>
      </c>
      <c r="E71" s="80" t="s">
        <v>831</v>
      </c>
      <c r="F71" s="81">
        <v>260</v>
      </c>
      <c r="G71" s="80">
        <v>440</v>
      </c>
      <c r="H71" s="81">
        <v>2295.6521739130435</v>
      </c>
      <c r="I71" s="80"/>
      <c r="J71" s="80">
        <v>1259</v>
      </c>
      <c r="K71" s="82">
        <v>1180</v>
      </c>
      <c r="L71" s="83" t="s">
        <v>832</v>
      </c>
      <c r="M71" s="81">
        <v>340</v>
      </c>
      <c r="N71" s="80">
        <v>440</v>
      </c>
      <c r="O71" s="81">
        <v>2295.6521739130435</v>
      </c>
      <c r="P71" s="80"/>
      <c r="Q71" s="80">
        <v>900</v>
      </c>
      <c r="R71" s="82">
        <v>5200</v>
      </c>
      <c r="S71" s="80" t="s">
        <v>1214</v>
      </c>
      <c r="T71" s="81">
        <v>68</v>
      </c>
      <c r="U71" s="80">
        <v>530</v>
      </c>
      <c r="V71" s="81">
        <v>2765.217391304348</v>
      </c>
      <c r="W71" s="80">
        <v>2.4900000000000002</v>
      </c>
      <c r="X71" s="80">
        <v>700</v>
      </c>
      <c r="Y71" s="82">
        <v>608</v>
      </c>
    </row>
    <row r="72" spans="1:25" x14ac:dyDescent="0.3">
      <c r="A72" s="47" t="s">
        <v>787</v>
      </c>
      <c r="B72" s="56" t="s">
        <v>776</v>
      </c>
      <c r="C72" s="49">
        <v>10</v>
      </c>
      <c r="D72" s="50" t="s">
        <v>67</v>
      </c>
      <c r="E72" s="80" t="s">
        <v>1134</v>
      </c>
      <c r="F72" s="81">
        <v>250</v>
      </c>
      <c r="G72" s="80">
        <v>490</v>
      </c>
      <c r="H72" s="81">
        <v>2145.9854014598541</v>
      </c>
      <c r="I72" s="80"/>
      <c r="J72" s="80">
        <v>900</v>
      </c>
      <c r="K72" s="82">
        <v>1118</v>
      </c>
      <c r="L72" s="83" t="s">
        <v>1135</v>
      </c>
      <c r="M72" s="81">
        <v>303</v>
      </c>
      <c r="N72" s="80">
        <v>490</v>
      </c>
      <c r="O72" s="81">
        <v>2145.9854014598541</v>
      </c>
      <c r="P72" s="80"/>
      <c r="Q72" s="80">
        <v>1125</v>
      </c>
      <c r="R72" s="82">
        <v>4800</v>
      </c>
      <c r="S72" s="80" t="s">
        <v>1136</v>
      </c>
      <c r="T72" s="81">
        <v>68</v>
      </c>
      <c r="U72" s="80">
        <v>640</v>
      </c>
      <c r="V72" s="81">
        <v>2802.919708029197</v>
      </c>
      <c r="W72" s="80">
        <v>2.78</v>
      </c>
      <c r="X72" s="80">
        <v>900</v>
      </c>
      <c r="Y72" s="82">
        <v>978</v>
      </c>
    </row>
    <row r="73" spans="1:25" x14ac:dyDescent="0.3">
      <c r="A73" s="43" t="s">
        <v>787</v>
      </c>
      <c r="B73" s="55" t="s">
        <v>776</v>
      </c>
      <c r="C73" s="45">
        <v>10</v>
      </c>
      <c r="D73" s="46" t="s">
        <v>68</v>
      </c>
      <c r="E73" s="76" t="s">
        <v>1146</v>
      </c>
      <c r="F73" s="77">
        <v>258</v>
      </c>
      <c r="G73" s="76">
        <v>440</v>
      </c>
      <c r="H73" s="77">
        <v>2200</v>
      </c>
      <c r="I73" s="76"/>
      <c r="J73" s="76">
        <v>940</v>
      </c>
      <c r="K73" s="78">
        <v>1065</v>
      </c>
      <c r="L73" s="79" t="s">
        <v>1202</v>
      </c>
      <c r="M73" s="77">
        <v>340</v>
      </c>
      <c r="N73" s="76">
        <v>440</v>
      </c>
      <c r="O73" s="77">
        <v>2200</v>
      </c>
      <c r="P73" s="76"/>
      <c r="Q73" s="76">
        <v>920</v>
      </c>
      <c r="R73" s="78">
        <v>5200</v>
      </c>
      <c r="S73" s="76" t="s">
        <v>1203</v>
      </c>
      <c r="T73" s="77">
        <v>68</v>
      </c>
      <c r="U73" s="76">
        <v>530</v>
      </c>
      <c r="V73" s="77">
        <v>2650</v>
      </c>
      <c r="W73" s="76">
        <v>2.4900000000000002</v>
      </c>
      <c r="X73" s="76">
        <v>940</v>
      </c>
      <c r="Y73" s="78">
        <v>630</v>
      </c>
    </row>
    <row r="74" spans="1:25" x14ac:dyDescent="0.3">
      <c r="A74" s="43" t="s">
        <v>787</v>
      </c>
      <c r="B74" s="57" t="s">
        <v>778</v>
      </c>
      <c r="C74" s="45">
        <v>2</v>
      </c>
      <c r="D74" s="46" t="s">
        <v>69</v>
      </c>
      <c r="E74" s="76" t="s">
        <v>1191</v>
      </c>
      <c r="F74" s="77">
        <v>75</v>
      </c>
      <c r="G74" s="76">
        <v>75</v>
      </c>
      <c r="H74" s="77">
        <v>1451.6129032258066</v>
      </c>
      <c r="I74" s="76"/>
      <c r="J74" s="76">
        <v>850</v>
      </c>
      <c r="K74" s="78">
        <v>35</v>
      </c>
      <c r="L74" s="79" t="s">
        <v>1192</v>
      </c>
      <c r="M74" s="77">
        <v>112</v>
      </c>
      <c r="N74" s="76">
        <v>75</v>
      </c>
      <c r="O74" s="77">
        <v>1451.6129032258066</v>
      </c>
      <c r="P74" s="76"/>
      <c r="Q74" s="76">
        <v>1063</v>
      </c>
      <c r="R74" s="78">
        <v>2000</v>
      </c>
      <c r="S74" s="76" t="s">
        <v>1193</v>
      </c>
      <c r="T74" s="77">
        <v>29</v>
      </c>
      <c r="U74" s="76">
        <v>95</v>
      </c>
      <c r="V74" s="77">
        <v>1838.7096774193549</v>
      </c>
      <c r="W74" s="76">
        <v>0.66</v>
      </c>
      <c r="X74" s="76">
        <v>850</v>
      </c>
      <c r="Y74" s="78">
        <v>24</v>
      </c>
    </row>
    <row r="75" spans="1:25" x14ac:dyDescent="0.3">
      <c r="A75" s="47" t="s">
        <v>787</v>
      </c>
      <c r="B75" s="58" t="s">
        <v>778</v>
      </c>
      <c r="C75" s="49">
        <v>3</v>
      </c>
      <c r="D75" s="50" t="s">
        <v>70</v>
      </c>
      <c r="E75" s="80" t="s">
        <v>1189</v>
      </c>
      <c r="F75" s="81">
        <v>86</v>
      </c>
      <c r="G75" s="80">
        <v>110</v>
      </c>
      <c r="H75" s="81">
        <v>1534.8837209302326</v>
      </c>
      <c r="I75" s="80"/>
      <c r="J75" s="80">
        <v>640</v>
      </c>
      <c r="K75" s="82">
        <v>56</v>
      </c>
      <c r="L75" s="83" t="s">
        <v>1194</v>
      </c>
      <c r="M75" s="81">
        <v>102</v>
      </c>
      <c r="N75" s="80">
        <v>110</v>
      </c>
      <c r="O75" s="81">
        <v>1534.8837209302326</v>
      </c>
      <c r="P75" s="80"/>
      <c r="Q75" s="80">
        <v>800</v>
      </c>
      <c r="R75" s="82">
        <v>2400</v>
      </c>
      <c r="S75" s="80" t="s">
        <v>1190</v>
      </c>
      <c r="T75" s="81">
        <v>38</v>
      </c>
      <c r="U75" s="80">
        <v>156</v>
      </c>
      <c r="V75" s="81">
        <v>2176.7441860465115</v>
      </c>
      <c r="W75" s="80">
        <v>1.0900000000000001</v>
      </c>
      <c r="X75" s="80">
        <v>640</v>
      </c>
      <c r="Y75" s="82">
        <v>56</v>
      </c>
    </row>
    <row r="76" spans="1:25" x14ac:dyDescent="0.3">
      <c r="A76" s="43" t="s">
        <v>787</v>
      </c>
      <c r="B76" s="57" t="s">
        <v>778</v>
      </c>
      <c r="C76" s="45">
        <v>3</v>
      </c>
      <c r="D76" s="46" t="s">
        <v>71</v>
      </c>
      <c r="E76" s="76" t="s">
        <v>1195</v>
      </c>
      <c r="F76" s="77">
        <v>112</v>
      </c>
      <c r="G76" s="76">
        <v>85</v>
      </c>
      <c r="H76" s="77">
        <v>1593.75</v>
      </c>
      <c r="I76" s="76"/>
      <c r="J76" s="76">
        <v>990</v>
      </c>
      <c r="K76" s="78">
        <v>56</v>
      </c>
      <c r="L76" s="79" t="s">
        <v>1196</v>
      </c>
      <c r="M76" s="77">
        <v>189</v>
      </c>
      <c r="N76" s="76">
        <v>85</v>
      </c>
      <c r="O76" s="77">
        <v>1593.75</v>
      </c>
      <c r="P76" s="76"/>
      <c r="Q76" s="76">
        <v>1238</v>
      </c>
      <c r="R76" s="78">
        <v>2800</v>
      </c>
      <c r="S76" s="76" t="s">
        <v>1197</v>
      </c>
      <c r="T76" s="77">
        <v>29</v>
      </c>
      <c r="U76" s="76">
        <v>95</v>
      </c>
      <c r="V76" s="77">
        <v>1781.25</v>
      </c>
      <c r="W76" s="76">
        <v>0.66</v>
      </c>
      <c r="X76" s="76">
        <v>1090</v>
      </c>
      <c r="Y76" s="78">
        <v>28</v>
      </c>
    </row>
    <row r="77" spans="1:25" x14ac:dyDescent="0.3">
      <c r="A77" s="43" t="s">
        <v>787</v>
      </c>
      <c r="B77" s="57" t="s">
        <v>778</v>
      </c>
      <c r="C77" s="45">
        <v>4</v>
      </c>
      <c r="D77" s="46" t="s">
        <v>72</v>
      </c>
      <c r="E77" s="76" t="s">
        <v>1195</v>
      </c>
      <c r="F77" s="77">
        <v>112</v>
      </c>
      <c r="G77" s="76">
        <v>85</v>
      </c>
      <c r="H77" s="77">
        <v>2217.3913043478265</v>
      </c>
      <c r="I77" s="76"/>
      <c r="J77" s="76">
        <v>990</v>
      </c>
      <c r="K77" s="78">
        <v>56</v>
      </c>
      <c r="L77" s="79" t="s">
        <v>1196</v>
      </c>
      <c r="M77" s="77">
        <v>189</v>
      </c>
      <c r="N77" s="76">
        <v>85</v>
      </c>
      <c r="O77" s="77">
        <v>2217.3913043478265</v>
      </c>
      <c r="P77" s="76"/>
      <c r="Q77" s="76">
        <v>1238</v>
      </c>
      <c r="R77" s="78">
        <v>2800</v>
      </c>
      <c r="S77" s="76" t="s">
        <v>1197</v>
      </c>
      <c r="T77" s="77">
        <v>29</v>
      </c>
      <c r="U77" s="76">
        <v>95</v>
      </c>
      <c r="V77" s="77">
        <v>2478.2608695652175</v>
      </c>
      <c r="W77" s="76">
        <v>0.66</v>
      </c>
      <c r="X77" s="76">
        <v>1090</v>
      </c>
      <c r="Y77" s="78">
        <v>28</v>
      </c>
    </row>
    <row r="78" spans="1:25" x14ac:dyDescent="0.3">
      <c r="A78" s="47" t="s">
        <v>787</v>
      </c>
      <c r="B78" s="58" t="s">
        <v>778</v>
      </c>
      <c r="C78" s="49">
        <v>5</v>
      </c>
      <c r="D78" s="50" t="s">
        <v>73</v>
      </c>
      <c r="E78" s="80" t="s">
        <v>1006</v>
      </c>
      <c r="F78" s="81">
        <v>119</v>
      </c>
      <c r="G78" s="80">
        <v>160</v>
      </c>
      <c r="H78" s="81">
        <v>2133.3333333333335</v>
      </c>
      <c r="I78" s="80"/>
      <c r="J78" s="80">
        <v>800</v>
      </c>
      <c r="K78" s="82">
        <v>109</v>
      </c>
      <c r="L78" s="83" t="s">
        <v>1007</v>
      </c>
      <c r="M78" s="81">
        <v>161</v>
      </c>
      <c r="N78" s="80">
        <v>160</v>
      </c>
      <c r="O78" s="81">
        <v>2133.3333333333335</v>
      </c>
      <c r="P78" s="80"/>
      <c r="Q78" s="80">
        <v>1000</v>
      </c>
      <c r="R78" s="82">
        <v>2800</v>
      </c>
      <c r="S78" s="80" t="s">
        <v>1008</v>
      </c>
      <c r="T78" s="81">
        <v>43</v>
      </c>
      <c r="U78" s="80">
        <v>280</v>
      </c>
      <c r="V78" s="81">
        <v>3733.3333333333335</v>
      </c>
      <c r="W78" s="80">
        <v>1.32</v>
      </c>
      <c r="X78" s="80">
        <v>800</v>
      </c>
      <c r="Y78" s="82">
        <v>98</v>
      </c>
    </row>
    <row r="79" spans="1:25" x14ac:dyDescent="0.3">
      <c r="A79" s="43" t="s">
        <v>787</v>
      </c>
      <c r="B79" s="57" t="s">
        <v>778</v>
      </c>
      <c r="C79" s="45">
        <v>5</v>
      </c>
      <c r="D79" s="46" t="s">
        <v>74</v>
      </c>
      <c r="E79" s="76" t="s">
        <v>1009</v>
      </c>
      <c r="F79" s="77">
        <v>144</v>
      </c>
      <c r="G79" s="76">
        <v>180</v>
      </c>
      <c r="H79" s="77">
        <v>1800</v>
      </c>
      <c r="I79" s="76"/>
      <c r="J79" s="76">
        <v>950</v>
      </c>
      <c r="K79" s="78">
        <v>175</v>
      </c>
      <c r="L79" s="79" t="s">
        <v>1010</v>
      </c>
      <c r="M79" s="77">
        <v>194</v>
      </c>
      <c r="N79" s="76">
        <v>180</v>
      </c>
      <c r="O79" s="77">
        <v>1800</v>
      </c>
      <c r="P79" s="76"/>
      <c r="Q79" s="76">
        <v>1188</v>
      </c>
      <c r="R79" s="78">
        <v>3200</v>
      </c>
      <c r="S79" s="76" t="s">
        <v>1011</v>
      </c>
      <c r="T79" s="77">
        <v>44</v>
      </c>
      <c r="U79" s="76">
        <v>300</v>
      </c>
      <c r="V79" s="77">
        <v>3000</v>
      </c>
      <c r="W79" s="76">
        <v>1.32</v>
      </c>
      <c r="X79" s="76">
        <v>950</v>
      </c>
      <c r="Y79" s="78">
        <v>139</v>
      </c>
    </row>
    <row r="80" spans="1:25" x14ac:dyDescent="0.3">
      <c r="A80" s="47" t="s">
        <v>787</v>
      </c>
      <c r="B80" s="58" t="s">
        <v>778</v>
      </c>
      <c r="C80" s="49">
        <v>6</v>
      </c>
      <c r="D80" s="50" t="s">
        <v>75</v>
      </c>
      <c r="E80" s="80" t="s">
        <v>1032</v>
      </c>
      <c r="F80" s="81">
        <v>196</v>
      </c>
      <c r="G80" s="80">
        <v>440</v>
      </c>
      <c r="H80" s="81">
        <v>1650</v>
      </c>
      <c r="I80" s="80"/>
      <c r="J80" s="80">
        <v>870</v>
      </c>
      <c r="K80" s="82">
        <v>630</v>
      </c>
      <c r="L80" s="83" t="s">
        <v>1033</v>
      </c>
      <c r="M80" s="81">
        <v>171</v>
      </c>
      <c r="N80" s="80">
        <v>510</v>
      </c>
      <c r="O80" s="81">
        <v>1912.5</v>
      </c>
      <c r="P80" s="80"/>
      <c r="Q80" s="80">
        <v>870</v>
      </c>
      <c r="R80" s="82">
        <v>4000</v>
      </c>
      <c r="S80" s="80" t="s">
        <v>1034</v>
      </c>
      <c r="T80" s="81">
        <v>65</v>
      </c>
      <c r="U80" s="80">
        <v>580</v>
      </c>
      <c r="V80" s="81">
        <v>2175</v>
      </c>
      <c r="W80" s="80">
        <v>2.78</v>
      </c>
      <c r="X80" s="80">
        <v>870</v>
      </c>
      <c r="Y80" s="82">
        <v>410</v>
      </c>
    </row>
    <row r="81" spans="1:25" x14ac:dyDescent="0.3">
      <c r="A81" s="43" t="s">
        <v>787</v>
      </c>
      <c r="B81" s="57" t="s">
        <v>778</v>
      </c>
      <c r="C81" s="45">
        <v>6</v>
      </c>
      <c r="D81" s="46" t="s">
        <v>76</v>
      </c>
      <c r="E81" s="76" t="s">
        <v>856</v>
      </c>
      <c r="F81" s="77">
        <v>175</v>
      </c>
      <c r="G81" s="76">
        <v>250</v>
      </c>
      <c r="H81" s="77">
        <v>1948.0519480519481</v>
      </c>
      <c r="I81" s="76"/>
      <c r="J81" s="76">
        <v>895</v>
      </c>
      <c r="K81" s="78">
        <v>252</v>
      </c>
      <c r="L81" s="79" t="s">
        <v>857</v>
      </c>
      <c r="M81" s="77">
        <v>235</v>
      </c>
      <c r="N81" s="76">
        <v>250</v>
      </c>
      <c r="O81" s="77">
        <v>1948.0519480519481</v>
      </c>
      <c r="P81" s="76"/>
      <c r="Q81" s="76">
        <v>1119</v>
      </c>
      <c r="R81" s="78">
        <v>4400</v>
      </c>
      <c r="S81" s="76" t="s">
        <v>858</v>
      </c>
      <c r="T81" s="77">
        <v>50</v>
      </c>
      <c r="U81" s="76">
        <v>330</v>
      </c>
      <c r="V81" s="77">
        <v>2571.4285714285716</v>
      </c>
      <c r="W81" s="76">
        <v>1.76</v>
      </c>
      <c r="X81" s="76">
        <v>895</v>
      </c>
      <c r="Y81" s="78">
        <v>252</v>
      </c>
    </row>
    <row r="82" spans="1:25" x14ac:dyDescent="0.3">
      <c r="A82" s="47" t="s">
        <v>787</v>
      </c>
      <c r="B82" s="58" t="s">
        <v>778</v>
      </c>
      <c r="C82" s="49">
        <v>7</v>
      </c>
      <c r="D82" s="50" t="s">
        <v>77</v>
      </c>
      <c r="E82" s="80" t="s">
        <v>854</v>
      </c>
      <c r="F82" s="81">
        <v>175</v>
      </c>
      <c r="G82" s="80">
        <v>390</v>
      </c>
      <c r="H82" s="81">
        <v>3162.1621621621616</v>
      </c>
      <c r="I82" s="80"/>
      <c r="J82" s="80">
        <v>800</v>
      </c>
      <c r="K82" s="82">
        <v>1025</v>
      </c>
      <c r="L82" s="83" t="s">
        <v>1145</v>
      </c>
      <c r="M82" s="81">
        <v>217</v>
      </c>
      <c r="N82" s="80">
        <v>390</v>
      </c>
      <c r="O82" s="81">
        <v>3162.1621621621616</v>
      </c>
      <c r="P82" s="80"/>
      <c r="Q82" s="80">
        <v>1000</v>
      </c>
      <c r="R82" s="82">
        <v>4800</v>
      </c>
      <c r="S82" s="80" t="s">
        <v>855</v>
      </c>
      <c r="T82" s="81">
        <v>64</v>
      </c>
      <c r="U82" s="80">
        <v>530</v>
      </c>
      <c r="V82" s="81">
        <v>4297.2972972972966</v>
      </c>
      <c r="W82" s="80">
        <v>2.4900000000000002</v>
      </c>
      <c r="X82" s="80">
        <v>800</v>
      </c>
      <c r="Y82" s="82">
        <v>608</v>
      </c>
    </row>
    <row r="83" spans="1:25" x14ac:dyDescent="0.3">
      <c r="A83" s="47" t="s">
        <v>787</v>
      </c>
      <c r="B83" s="58" t="s">
        <v>778</v>
      </c>
      <c r="C83" s="49">
        <v>7</v>
      </c>
      <c r="D83" s="50" t="s">
        <v>78</v>
      </c>
      <c r="E83" s="80" t="s">
        <v>854</v>
      </c>
      <c r="F83" s="81">
        <v>175</v>
      </c>
      <c r="G83" s="80">
        <v>390</v>
      </c>
      <c r="H83" s="81">
        <v>2925</v>
      </c>
      <c r="I83" s="80"/>
      <c r="J83" s="80">
        <v>800</v>
      </c>
      <c r="K83" s="82">
        <v>1025</v>
      </c>
      <c r="L83" s="83" t="s">
        <v>1145</v>
      </c>
      <c r="M83" s="81">
        <v>217</v>
      </c>
      <c r="N83" s="80">
        <v>390</v>
      </c>
      <c r="O83" s="81">
        <v>2925</v>
      </c>
      <c r="P83" s="80"/>
      <c r="Q83" s="80">
        <v>1000</v>
      </c>
      <c r="R83" s="82">
        <v>4800</v>
      </c>
      <c r="S83" s="80" t="s">
        <v>855</v>
      </c>
      <c r="T83" s="81">
        <v>64</v>
      </c>
      <c r="U83" s="80">
        <v>530</v>
      </c>
      <c r="V83" s="81">
        <v>3975</v>
      </c>
      <c r="W83" s="80">
        <v>2.4900000000000002</v>
      </c>
      <c r="X83" s="80">
        <v>800</v>
      </c>
      <c r="Y83" s="82">
        <v>608</v>
      </c>
    </row>
    <row r="84" spans="1:25" x14ac:dyDescent="0.3">
      <c r="A84" s="43" t="s">
        <v>787</v>
      </c>
      <c r="B84" s="57" t="s">
        <v>778</v>
      </c>
      <c r="C84" s="45">
        <v>7</v>
      </c>
      <c r="D84" s="46" t="s">
        <v>79</v>
      </c>
      <c r="E84" s="76" t="s">
        <v>854</v>
      </c>
      <c r="F84" s="77">
        <v>175</v>
      </c>
      <c r="G84" s="76">
        <v>390</v>
      </c>
      <c r="H84" s="77">
        <v>3162.1621621621616</v>
      </c>
      <c r="I84" s="76"/>
      <c r="J84" s="76">
        <v>800</v>
      </c>
      <c r="K84" s="78">
        <v>1025</v>
      </c>
      <c r="L84" s="79" t="s">
        <v>1145</v>
      </c>
      <c r="M84" s="77">
        <v>217</v>
      </c>
      <c r="N84" s="76">
        <v>390</v>
      </c>
      <c r="O84" s="77">
        <v>3162.1621621621616</v>
      </c>
      <c r="P84" s="76"/>
      <c r="Q84" s="76">
        <v>1000</v>
      </c>
      <c r="R84" s="78">
        <v>4800</v>
      </c>
      <c r="S84" s="76" t="s">
        <v>855</v>
      </c>
      <c r="T84" s="77">
        <v>64</v>
      </c>
      <c r="U84" s="76">
        <v>530</v>
      </c>
      <c r="V84" s="77">
        <v>4297.2972972972966</v>
      </c>
      <c r="W84" s="76">
        <v>2.4900000000000002</v>
      </c>
      <c r="X84" s="76">
        <v>800</v>
      </c>
      <c r="Y84" s="78">
        <v>608</v>
      </c>
    </row>
    <row r="85" spans="1:25" x14ac:dyDescent="0.3">
      <c r="A85" s="43" t="s">
        <v>787</v>
      </c>
      <c r="B85" s="57" t="s">
        <v>778</v>
      </c>
      <c r="C85" s="45">
        <v>7</v>
      </c>
      <c r="D85" s="46" t="s">
        <v>80</v>
      </c>
      <c r="E85" s="76" t="s">
        <v>856</v>
      </c>
      <c r="F85" s="77">
        <v>175</v>
      </c>
      <c r="G85" s="76">
        <v>250</v>
      </c>
      <c r="H85" s="77">
        <v>2542.3728813559319</v>
      </c>
      <c r="I85" s="76"/>
      <c r="J85" s="76">
        <v>880</v>
      </c>
      <c r="K85" s="78">
        <v>252</v>
      </c>
      <c r="L85" s="79" t="s">
        <v>857</v>
      </c>
      <c r="M85" s="77">
        <v>235</v>
      </c>
      <c r="N85" s="76">
        <v>250</v>
      </c>
      <c r="O85" s="77">
        <v>2542.3728813559319</v>
      </c>
      <c r="P85" s="76"/>
      <c r="Q85" s="76">
        <v>1100</v>
      </c>
      <c r="R85" s="78">
        <v>4400</v>
      </c>
      <c r="S85" s="76" t="s">
        <v>858</v>
      </c>
      <c r="T85" s="77">
        <v>50</v>
      </c>
      <c r="U85" s="76">
        <v>330</v>
      </c>
      <c r="V85" s="77">
        <v>3355.9322033898302</v>
      </c>
      <c r="W85" s="76">
        <v>1.76</v>
      </c>
      <c r="X85" s="76">
        <v>880</v>
      </c>
      <c r="Y85" s="78">
        <v>252</v>
      </c>
    </row>
    <row r="86" spans="1:25" x14ac:dyDescent="0.3">
      <c r="A86" s="47" t="s">
        <v>787</v>
      </c>
      <c r="B86" s="58" t="s">
        <v>778</v>
      </c>
      <c r="C86" s="49">
        <v>8</v>
      </c>
      <c r="D86" s="50" t="s">
        <v>81</v>
      </c>
      <c r="E86" s="80" t="s">
        <v>1215</v>
      </c>
      <c r="F86" s="81">
        <v>215</v>
      </c>
      <c r="G86" s="80">
        <v>490</v>
      </c>
      <c r="H86" s="81">
        <v>2450</v>
      </c>
      <c r="I86" s="80"/>
      <c r="J86" s="80">
        <v>898</v>
      </c>
      <c r="K86" s="82">
        <v>760</v>
      </c>
      <c r="L86" s="83" t="s">
        <v>1216</v>
      </c>
      <c r="M86" s="81">
        <v>187</v>
      </c>
      <c r="N86" s="80">
        <v>570</v>
      </c>
      <c r="O86" s="81">
        <v>2850</v>
      </c>
      <c r="P86" s="80"/>
      <c r="Q86" s="80">
        <v>900</v>
      </c>
      <c r="R86" s="82">
        <v>4000</v>
      </c>
      <c r="S86" s="80" t="s">
        <v>1217</v>
      </c>
      <c r="T86" s="81">
        <v>65</v>
      </c>
      <c r="U86" s="80">
        <v>640</v>
      </c>
      <c r="V86" s="81">
        <v>3200</v>
      </c>
      <c r="W86" s="80">
        <v>2.78</v>
      </c>
      <c r="X86" s="80">
        <v>702</v>
      </c>
      <c r="Y86" s="82">
        <v>450</v>
      </c>
    </row>
    <row r="87" spans="1:25" x14ac:dyDescent="0.3">
      <c r="A87" s="43" t="s">
        <v>787</v>
      </c>
      <c r="B87" s="57" t="s">
        <v>778</v>
      </c>
      <c r="C87" s="45">
        <v>8</v>
      </c>
      <c r="D87" s="46" t="s">
        <v>82</v>
      </c>
      <c r="E87" s="76" t="s">
        <v>981</v>
      </c>
      <c r="F87" s="77">
        <v>286</v>
      </c>
      <c r="G87" s="76">
        <v>750</v>
      </c>
      <c r="H87" s="77">
        <v>2556.8181818181815</v>
      </c>
      <c r="I87" s="76"/>
      <c r="J87" s="76">
        <v>880</v>
      </c>
      <c r="K87" s="78">
        <v>1650</v>
      </c>
      <c r="L87" s="79" t="s">
        <v>982</v>
      </c>
      <c r="M87" s="77">
        <v>329</v>
      </c>
      <c r="N87" s="76">
        <v>750</v>
      </c>
      <c r="O87" s="77">
        <v>2556.8181818181815</v>
      </c>
      <c r="P87" s="76"/>
      <c r="Q87" s="76">
        <v>1100</v>
      </c>
      <c r="R87" s="78">
        <v>4800</v>
      </c>
      <c r="S87" s="76" t="s">
        <v>983</v>
      </c>
      <c r="T87" s="77">
        <v>90</v>
      </c>
      <c r="U87" s="76">
        <v>950</v>
      </c>
      <c r="V87" s="77">
        <v>3238.6363636363635</v>
      </c>
      <c r="W87" s="76">
        <v>3.66</v>
      </c>
      <c r="X87" s="76">
        <v>880</v>
      </c>
      <c r="Y87" s="78">
        <v>1120</v>
      </c>
    </row>
    <row r="88" spans="1:25" x14ac:dyDescent="0.3">
      <c r="A88" s="43" t="s">
        <v>787</v>
      </c>
      <c r="B88" s="57" t="s">
        <v>778</v>
      </c>
      <c r="C88" s="45">
        <v>8</v>
      </c>
      <c r="D88" s="46" t="s">
        <v>83</v>
      </c>
      <c r="E88" s="76" t="s">
        <v>862</v>
      </c>
      <c r="F88" s="77">
        <v>219</v>
      </c>
      <c r="G88" s="76">
        <v>320</v>
      </c>
      <c r="H88" s="77">
        <v>2865.6716417910447</v>
      </c>
      <c r="I88" s="76"/>
      <c r="J88" s="76">
        <v>1015</v>
      </c>
      <c r="K88" s="78">
        <v>1230</v>
      </c>
      <c r="L88" s="79" t="s">
        <v>860</v>
      </c>
      <c r="M88" s="77">
        <v>330</v>
      </c>
      <c r="N88" s="76">
        <v>320</v>
      </c>
      <c r="O88" s="77">
        <v>2865.6716417910447</v>
      </c>
      <c r="P88" s="76"/>
      <c r="Q88" s="76">
        <v>900</v>
      </c>
      <c r="R88" s="78">
        <v>4800</v>
      </c>
      <c r="S88" s="76" t="s">
        <v>861</v>
      </c>
      <c r="T88" s="77">
        <v>50</v>
      </c>
      <c r="U88" s="76">
        <v>420</v>
      </c>
      <c r="V88" s="77">
        <v>3761.1940298507461</v>
      </c>
      <c r="W88" s="76">
        <v>1.76</v>
      </c>
      <c r="X88" s="76">
        <v>1015</v>
      </c>
      <c r="Y88" s="78">
        <v>1170</v>
      </c>
    </row>
    <row r="89" spans="1:25" x14ac:dyDescent="0.3">
      <c r="A89" s="43" t="s">
        <v>787</v>
      </c>
      <c r="B89" s="57" t="s">
        <v>778</v>
      </c>
      <c r="C89" s="45">
        <v>9</v>
      </c>
      <c r="D89" s="46" t="s">
        <v>84</v>
      </c>
      <c r="E89" s="76" t="s">
        <v>1146</v>
      </c>
      <c r="F89" s="77">
        <v>258</v>
      </c>
      <c r="G89" s="76">
        <v>440</v>
      </c>
      <c r="H89" s="77">
        <v>2869.5652173913045</v>
      </c>
      <c r="I89" s="76"/>
      <c r="J89" s="76">
        <v>940</v>
      </c>
      <c r="K89" s="78">
        <v>1065</v>
      </c>
      <c r="L89" s="79" t="s">
        <v>1202</v>
      </c>
      <c r="M89" s="77">
        <v>340</v>
      </c>
      <c r="N89" s="76">
        <v>440</v>
      </c>
      <c r="O89" s="77">
        <v>2869.5652173913045</v>
      </c>
      <c r="P89" s="76"/>
      <c r="Q89" s="76">
        <v>920</v>
      </c>
      <c r="R89" s="78">
        <v>5200</v>
      </c>
      <c r="S89" s="76" t="s">
        <v>1203</v>
      </c>
      <c r="T89" s="77">
        <v>68</v>
      </c>
      <c r="U89" s="76">
        <v>530</v>
      </c>
      <c r="V89" s="77">
        <v>3456.521739130435</v>
      </c>
      <c r="W89" s="76">
        <v>2.4900000000000002</v>
      </c>
      <c r="X89" s="76">
        <v>940</v>
      </c>
      <c r="Y89" s="78">
        <v>630</v>
      </c>
    </row>
    <row r="90" spans="1:25" x14ac:dyDescent="0.3">
      <c r="A90" s="43" t="s">
        <v>787</v>
      </c>
      <c r="B90" s="57" t="s">
        <v>778</v>
      </c>
      <c r="C90" s="45">
        <v>9</v>
      </c>
      <c r="D90" s="46" t="s">
        <v>85</v>
      </c>
      <c r="E90" s="76" t="s">
        <v>981</v>
      </c>
      <c r="F90" s="77">
        <v>286</v>
      </c>
      <c r="G90" s="76">
        <v>750</v>
      </c>
      <c r="H90" s="77">
        <v>2631.5789473684208</v>
      </c>
      <c r="I90" s="76"/>
      <c r="J90" s="76">
        <v>880</v>
      </c>
      <c r="K90" s="78">
        <v>1650</v>
      </c>
      <c r="L90" s="79" t="s">
        <v>982</v>
      </c>
      <c r="M90" s="77">
        <v>329</v>
      </c>
      <c r="N90" s="76">
        <v>750</v>
      </c>
      <c r="O90" s="77">
        <v>2631.5789473684208</v>
      </c>
      <c r="P90" s="76"/>
      <c r="Q90" s="76">
        <v>1100</v>
      </c>
      <c r="R90" s="78">
        <v>4800</v>
      </c>
      <c r="S90" s="76" t="s">
        <v>983</v>
      </c>
      <c r="T90" s="77">
        <v>90</v>
      </c>
      <c r="U90" s="76">
        <v>950</v>
      </c>
      <c r="V90" s="77">
        <v>3333.333333333333</v>
      </c>
      <c r="W90" s="76">
        <v>3.66</v>
      </c>
      <c r="X90" s="76">
        <v>880</v>
      </c>
      <c r="Y90" s="78">
        <v>1120</v>
      </c>
    </row>
    <row r="91" spans="1:25" x14ac:dyDescent="0.3">
      <c r="A91" s="47" t="s">
        <v>787</v>
      </c>
      <c r="B91" s="59" t="s">
        <v>778</v>
      </c>
      <c r="C91" s="49">
        <v>10</v>
      </c>
      <c r="D91" s="50" t="s">
        <v>771</v>
      </c>
      <c r="E91" s="80" t="s">
        <v>807</v>
      </c>
      <c r="F91" s="81">
        <v>303</v>
      </c>
      <c r="G91" s="80">
        <v>750</v>
      </c>
      <c r="H91" s="81">
        <v>2727.272727272727</v>
      </c>
      <c r="I91" s="80"/>
      <c r="J91" s="80">
        <v>760</v>
      </c>
      <c r="K91" s="82">
        <v>90</v>
      </c>
      <c r="L91" s="83" t="s">
        <v>806</v>
      </c>
      <c r="M91" s="81">
        <v>395</v>
      </c>
      <c r="N91" s="80">
        <v>750</v>
      </c>
      <c r="O91" s="81">
        <v>2727.272727272727</v>
      </c>
      <c r="P91" s="80"/>
      <c r="Q91" s="80">
        <v>760</v>
      </c>
      <c r="R91" s="82">
        <v>400</v>
      </c>
      <c r="S91" s="80" t="s">
        <v>805</v>
      </c>
      <c r="T91" s="81">
        <v>90</v>
      </c>
      <c r="U91" s="80">
        <v>1100</v>
      </c>
      <c r="V91" s="81">
        <v>4000</v>
      </c>
      <c r="W91" s="80">
        <v>3.66</v>
      </c>
      <c r="X91" s="80">
        <v>760</v>
      </c>
      <c r="Y91" s="82">
        <v>81</v>
      </c>
    </row>
    <row r="92" spans="1:25" x14ac:dyDescent="0.3">
      <c r="A92" s="47" t="s">
        <v>787</v>
      </c>
      <c r="B92" s="59" t="s">
        <v>778</v>
      </c>
      <c r="C92" s="49">
        <v>10</v>
      </c>
      <c r="D92" s="50" t="s">
        <v>86</v>
      </c>
      <c r="E92" s="80" t="s">
        <v>984</v>
      </c>
      <c r="F92" s="81">
        <v>290</v>
      </c>
      <c r="G92" s="80">
        <v>550</v>
      </c>
      <c r="H92" s="81">
        <v>3084.1121495327106</v>
      </c>
      <c r="I92" s="80"/>
      <c r="J92" s="80">
        <v>1000</v>
      </c>
      <c r="K92" s="82">
        <v>1118</v>
      </c>
      <c r="L92" s="83" t="s">
        <v>985</v>
      </c>
      <c r="M92" s="81">
        <v>330</v>
      </c>
      <c r="N92" s="80">
        <v>550</v>
      </c>
      <c r="O92" s="81">
        <v>3084.1121495327106</v>
      </c>
      <c r="P92" s="80"/>
      <c r="Q92" s="80">
        <v>1250</v>
      </c>
      <c r="R92" s="82">
        <v>4400</v>
      </c>
      <c r="S92" s="80" t="s">
        <v>986</v>
      </c>
      <c r="T92" s="81">
        <v>75</v>
      </c>
      <c r="U92" s="80">
        <v>750</v>
      </c>
      <c r="V92" s="81">
        <v>4205.6074766355141</v>
      </c>
      <c r="W92" s="80">
        <v>2.78</v>
      </c>
      <c r="X92" s="80">
        <v>1000</v>
      </c>
      <c r="Y92" s="82">
        <v>978</v>
      </c>
    </row>
    <row r="93" spans="1:25" x14ac:dyDescent="0.3">
      <c r="A93" s="47" t="s">
        <v>787</v>
      </c>
      <c r="B93" s="59" t="s">
        <v>778</v>
      </c>
      <c r="C93" s="49">
        <v>10</v>
      </c>
      <c r="D93" s="50" t="s">
        <v>87</v>
      </c>
      <c r="E93" s="80" t="s">
        <v>987</v>
      </c>
      <c r="F93" s="81">
        <v>303</v>
      </c>
      <c r="G93" s="80">
        <v>750</v>
      </c>
      <c r="H93" s="81">
        <v>2727.272727272727</v>
      </c>
      <c r="I93" s="80"/>
      <c r="J93" s="80">
        <v>760</v>
      </c>
      <c r="K93" s="82">
        <v>1650</v>
      </c>
      <c r="L93" s="83" t="s">
        <v>988</v>
      </c>
      <c r="M93" s="81">
        <v>395</v>
      </c>
      <c r="N93" s="80">
        <v>750</v>
      </c>
      <c r="O93" s="81">
        <v>2727.272727272727</v>
      </c>
      <c r="P93" s="80"/>
      <c r="Q93" s="80">
        <v>760</v>
      </c>
      <c r="R93" s="82">
        <v>6800</v>
      </c>
      <c r="S93" s="80" t="s">
        <v>989</v>
      </c>
      <c r="T93" s="81">
        <v>90</v>
      </c>
      <c r="U93" s="80">
        <v>1100</v>
      </c>
      <c r="V93" s="81">
        <v>4000</v>
      </c>
      <c r="W93" s="80">
        <v>3.66</v>
      </c>
      <c r="X93" s="80">
        <v>760</v>
      </c>
      <c r="Y93" s="82">
        <v>1120</v>
      </c>
    </row>
    <row r="94" spans="1:25" x14ac:dyDescent="0.3">
      <c r="A94" s="43" t="s">
        <v>787</v>
      </c>
      <c r="B94" s="60" t="s">
        <v>88</v>
      </c>
      <c r="C94" s="45">
        <v>2</v>
      </c>
      <c r="D94" s="46" t="s">
        <v>89</v>
      </c>
      <c r="E94" s="76" t="s">
        <v>1168</v>
      </c>
      <c r="F94" s="77">
        <v>42</v>
      </c>
      <c r="G94" s="76">
        <v>164</v>
      </c>
      <c r="H94" s="77">
        <v>1230</v>
      </c>
      <c r="I94" s="76">
        <v>1.0900000000000001</v>
      </c>
      <c r="J94" s="76">
        <v>290</v>
      </c>
      <c r="K94" s="78">
        <v>38</v>
      </c>
      <c r="L94" s="79" t="s">
        <v>1167</v>
      </c>
      <c r="M94" s="77">
        <v>75</v>
      </c>
      <c r="N94" s="76">
        <v>110</v>
      </c>
      <c r="O94" s="77">
        <v>825</v>
      </c>
      <c r="P94" s="76"/>
      <c r="Q94" s="76">
        <v>290</v>
      </c>
      <c r="R94" s="78">
        <v>2800</v>
      </c>
      <c r="S94" s="76" t="s">
        <v>1175</v>
      </c>
      <c r="T94" s="76" t="s">
        <v>1175</v>
      </c>
      <c r="U94" s="76" t="s">
        <v>1175</v>
      </c>
      <c r="V94" s="76" t="s">
        <v>1175</v>
      </c>
      <c r="W94" s="76" t="s">
        <v>1175</v>
      </c>
      <c r="X94" s="76" t="s">
        <v>1175</v>
      </c>
      <c r="Y94" s="76" t="s">
        <v>1175</v>
      </c>
    </row>
    <row r="95" spans="1:25" x14ac:dyDescent="0.3">
      <c r="A95" s="43" t="s">
        <v>787</v>
      </c>
      <c r="B95" s="60" t="s">
        <v>88</v>
      </c>
      <c r="C95" s="45">
        <v>3</v>
      </c>
      <c r="D95" s="46" t="s">
        <v>90</v>
      </c>
      <c r="E95" s="76" t="s">
        <v>1097</v>
      </c>
      <c r="F95" s="77">
        <v>80</v>
      </c>
      <c r="G95" s="76">
        <v>110</v>
      </c>
      <c r="H95" s="77">
        <v>1000</v>
      </c>
      <c r="I95" s="76"/>
      <c r="J95" s="76">
        <v>455</v>
      </c>
      <c r="K95" s="78">
        <v>45</v>
      </c>
      <c r="L95" s="76" t="s">
        <v>1168</v>
      </c>
      <c r="M95" s="77">
        <v>42</v>
      </c>
      <c r="N95" s="76">
        <v>164</v>
      </c>
      <c r="O95" s="77">
        <v>1490.909090909091</v>
      </c>
      <c r="P95" s="76">
        <v>1.0900000000000001</v>
      </c>
      <c r="Q95" s="76">
        <v>455</v>
      </c>
      <c r="R95" s="78">
        <v>38</v>
      </c>
      <c r="S95" s="79" t="s">
        <v>1167</v>
      </c>
      <c r="T95" s="77">
        <v>75</v>
      </c>
      <c r="U95" s="76">
        <v>110</v>
      </c>
      <c r="V95" s="77">
        <v>1000</v>
      </c>
      <c r="W95" s="76"/>
      <c r="X95" s="76">
        <v>455</v>
      </c>
      <c r="Y95" s="78">
        <v>2800</v>
      </c>
    </row>
    <row r="96" spans="1:25" x14ac:dyDescent="0.3">
      <c r="A96" s="43" t="s">
        <v>787</v>
      </c>
      <c r="B96" s="60" t="s">
        <v>88</v>
      </c>
      <c r="C96" s="45">
        <v>4</v>
      </c>
      <c r="D96" s="46" t="s">
        <v>91</v>
      </c>
      <c r="E96" s="76" t="s">
        <v>1098</v>
      </c>
      <c r="F96" s="77">
        <v>75</v>
      </c>
      <c r="G96" s="76">
        <v>450</v>
      </c>
      <c r="H96" s="77">
        <v>1588.2352941176471</v>
      </c>
      <c r="I96" s="76">
        <v>3.66</v>
      </c>
      <c r="J96" s="76">
        <v>285</v>
      </c>
      <c r="K96" s="78">
        <v>290</v>
      </c>
      <c r="L96" s="76" t="s">
        <v>1175</v>
      </c>
      <c r="M96" s="76" t="s">
        <v>1175</v>
      </c>
      <c r="N96" s="76" t="s">
        <v>1175</v>
      </c>
      <c r="O96" s="76" t="s">
        <v>1175</v>
      </c>
      <c r="P96" s="76" t="s">
        <v>1175</v>
      </c>
      <c r="Q96" s="76" t="s">
        <v>1175</v>
      </c>
      <c r="R96" s="76" t="s">
        <v>1175</v>
      </c>
      <c r="S96" s="76" t="s">
        <v>1175</v>
      </c>
      <c r="T96" s="76" t="s">
        <v>1175</v>
      </c>
      <c r="U96" s="76" t="s">
        <v>1175</v>
      </c>
      <c r="V96" s="76" t="s">
        <v>1175</v>
      </c>
      <c r="W96" s="76" t="s">
        <v>1175</v>
      </c>
      <c r="X96" s="76" t="s">
        <v>1175</v>
      </c>
      <c r="Y96" s="76" t="s">
        <v>1175</v>
      </c>
    </row>
    <row r="97" spans="1:25" x14ac:dyDescent="0.3">
      <c r="A97" s="43" t="s">
        <v>787</v>
      </c>
      <c r="B97" s="60" t="s">
        <v>88</v>
      </c>
      <c r="C97" s="45">
        <v>5</v>
      </c>
      <c r="D97" s="46" t="s">
        <v>92</v>
      </c>
      <c r="E97" s="76" t="s">
        <v>1198</v>
      </c>
      <c r="F97" s="77">
        <v>88</v>
      </c>
      <c r="G97" s="76">
        <v>910</v>
      </c>
      <c r="H97" s="77">
        <v>1727.8481012658226</v>
      </c>
      <c r="I97" s="76">
        <v>3.66</v>
      </c>
      <c r="J97" s="76">
        <v>410</v>
      </c>
      <c r="K97" s="78">
        <v>810</v>
      </c>
      <c r="L97" s="79" t="s">
        <v>980</v>
      </c>
      <c r="M97" s="77">
        <v>250</v>
      </c>
      <c r="N97" s="76">
        <v>700</v>
      </c>
      <c r="O97" s="77">
        <v>1329.1139240506329</v>
      </c>
      <c r="P97" s="76"/>
      <c r="Q97" s="76">
        <v>410</v>
      </c>
      <c r="R97" s="78">
        <v>6000</v>
      </c>
      <c r="S97" s="76" t="s">
        <v>1175</v>
      </c>
      <c r="T97" s="76" t="s">
        <v>1175</v>
      </c>
      <c r="U97" s="76" t="s">
        <v>1175</v>
      </c>
      <c r="V97" s="76" t="s">
        <v>1175</v>
      </c>
      <c r="W97" s="76" t="s">
        <v>1175</v>
      </c>
      <c r="X97" s="76" t="s">
        <v>1175</v>
      </c>
      <c r="Y97" s="76" t="s">
        <v>1175</v>
      </c>
    </row>
    <row r="98" spans="1:25" x14ac:dyDescent="0.3">
      <c r="A98" s="43" t="s">
        <v>787</v>
      </c>
      <c r="B98" s="60" t="s">
        <v>88</v>
      </c>
      <c r="C98" s="45">
        <v>6</v>
      </c>
      <c r="D98" s="46" t="s">
        <v>93</v>
      </c>
      <c r="E98" s="76" t="s">
        <v>1198</v>
      </c>
      <c r="F98" s="77">
        <v>88</v>
      </c>
      <c r="G98" s="76">
        <v>910</v>
      </c>
      <c r="H98" s="77">
        <v>1985.4545454545453</v>
      </c>
      <c r="I98" s="76">
        <v>3.66</v>
      </c>
      <c r="J98" s="76">
        <v>455</v>
      </c>
      <c r="K98" s="78">
        <v>810</v>
      </c>
      <c r="L98" s="79" t="s">
        <v>980</v>
      </c>
      <c r="M98" s="77">
        <v>250</v>
      </c>
      <c r="N98" s="76">
        <v>700</v>
      </c>
      <c r="O98" s="77">
        <v>1527.2727272727273</v>
      </c>
      <c r="P98" s="76"/>
      <c r="Q98" s="76">
        <v>455</v>
      </c>
      <c r="R98" s="78">
        <v>6000</v>
      </c>
      <c r="S98" s="76" t="s">
        <v>1175</v>
      </c>
      <c r="T98" s="76" t="s">
        <v>1175</v>
      </c>
      <c r="U98" s="76" t="s">
        <v>1175</v>
      </c>
      <c r="V98" s="76" t="s">
        <v>1175</v>
      </c>
      <c r="W98" s="76" t="s">
        <v>1175</v>
      </c>
      <c r="X98" s="76" t="s">
        <v>1175</v>
      </c>
      <c r="Y98" s="76" t="s">
        <v>1175</v>
      </c>
    </row>
    <row r="99" spans="1:25" x14ac:dyDescent="0.3">
      <c r="A99" s="43" t="s">
        <v>787</v>
      </c>
      <c r="B99" s="60" t="s">
        <v>88</v>
      </c>
      <c r="C99" s="45">
        <v>7</v>
      </c>
      <c r="D99" s="46" t="s">
        <v>94</v>
      </c>
      <c r="E99" s="76" t="s">
        <v>1155</v>
      </c>
      <c r="F99" s="77">
        <v>102</v>
      </c>
      <c r="G99" s="76">
        <v>1850</v>
      </c>
      <c r="H99" s="77">
        <v>2000</v>
      </c>
      <c r="I99" s="76">
        <v>6.07</v>
      </c>
      <c r="J99" s="76">
        <v>425</v>
      </c>
      <c r="K99" s="78">
        <v>1910</v>
      </c>
      <c r="L99" s="76" t="s">
        <v>1156</v>
      </c>
      <c r="M99" s="77">
        <v>260</v>
      </c>
      <c r="N99" s="76">
        <v>1450</v>
      </c>
      <c r="O99" s="77">
        <v>1567.5675675675677</v>
      </c>
      <c r="P99" s="76"/>
      <c r="Q99" s="76">
        <v>425</v>
      </c>
      <c r="R99" s="78">
        <v>1845</v>
      </c>
      <c r="S99" s="79" t="s">
        <v>1099</v>
      </c>
      <c r="T99" s="77">
        <v>102</v>
      </c>
      <c r="U99" s="76">
        <v>1850</v>
      </c>
      <c r="V99" s="77">
        <v>2000</v>
      </c>
      <c r="W99" s="76">
        <v>8.49</v>
      </c>
      <c r="X99" s="76">
        <v>425</v>
      </c>
      <c r="Y99" s="78">
        <v>8000</v>
      </c>
    </row>
    <row r="100" spans="1:25" x14ac:dyDescent="0.3">
      <c r="A100" s="43" t="s">
        <v>787</v>
      </c>
      <c r="B100" s="60" t="s">
        <v>88</v>
      </c>
      <c r="C100" s="45">
        <v>7</v>
      </c>
      <c r="D100" s="46" t="s">
        <v>95</v>
      </c>
      <c r="E100" s="76" t="s">
        <v>1155</v>
      </c>
      <c r="F100" s="77">
        <v>102</v>
      </c>
      <c r="G100" s="76">
        <v>1850</v>
      </c>
      <c r="H100" s="77">
        <v>2000</v>
      </c>
      <c r="I100" s="76">
        <v>6.07</v>
      </c>
      <c r="J100" s="76">
        <v>425</v>
      </c>
      <c r="K100" s="78">
        <v>1910</v>
      </c>
      <c r="L100" s="76" t="s">
        <v>1156</v>
      </c>
      <c r="M100" s="77">
        <v>260</v>
      </c>
      <c r="N100" s="76">
        <v>1450</v>
      </c>
      <c r="O100" s="77">
        <v>1567.5675675675677</v>
      </c>
      <c r="P100" s="76"/>
      <c r="Q100" s="76">
        <v>425</v>
      </c>
      <c r="R100" s="78">
        <v>1845</v>
      </c>
      <c r="S100" s="79" t="s">
        <v>1099</v>
      </c>
      <c r="T100" s="77">
        <v>102</v>
      </c>
      <c r="U100" s="76">
        <v>1850</v>
      </c>
      <c r="V100" s="77">
        <v>2000</v>
      </c>
      <c r="W100" s="76">
        <v>8.49</v>
      </c>
      <c r="X100" s="76">
        <v>425</v>
      </c>
      <c r="Y100" s="78">
        <v>8000</v>
      </c>
    </row>
    <row r="101" spans="1:25" x14ac:dyDescent="0.3">
      <c r="A101" s="43" t="s">
        <v>787</v>
      </c>
      <c r="B101" s="60" t="s">
        <v>88</v>
      </c>
      <c r="C101" s="45">
        <v>8</v>
      </c>
      <c r="D101" s="46" t="s">
        <v>96</v>
      </c>
      <c r="E101" s="76" t="s">
        <v>1155</v>
      </c>
      <c r="F101" s="77">
        <v>102</v>
      </c>
      <c r="G101" s="76">
        <v>1850</v>
      </c>
      <c r="H101" s="77">
        <v>2413.0434782608695</v>
      </c>
      <c r="I101" s="76">
        <v>6.07</v>
      </c>
      <c r="J101" s="76">
        <v>425</v>
      </c>
      <c r="K101" s="78">
        <v>1910</v>
      </c>
      <c r="L101" s="76" t="s">
        <v>1156</v>
      </c>
      <c r="M101" s="77">
        <v>260</v>
      </c>
      <c r="N101" s="76">
        <v>1450</v>
      </c>
      <c r="O101" s="77">
        <v>1891.304347826087</v>
      </c>
      <c r="P101" s="76"/>
      <c r="Q101" s="76">
        <v>425</v>
      </c>
      <c r="R101" s="78">
        <v>1845</v>
      </c>
      <c r="S101" s="79" t="s">
        <v>1099</v>
      </c>
      <c r="T101" s="77">
        <v>102</v>
      </c>
      <c r="U101" s="76">
        <v>1850</v>
      </c>
      <c r="V101" s="77">
        <v>2413.0434782608695</v>
      </c>
      <c r="W101" s="76">
        <v>8.49</v>
      </c>
      <c r="X101" s="76">
        <v>425</v>
      </c>
      <c r="Y101" s="78">
        <v>8000</v>
      </c>
    </row>
    <row r="102" spans="1:25" x14ac:dyDescent="0.3">
      <c r="A102" s="43" t="s">
        <v>787</v>
      </c>
      <c r="B102" s="60" t="s">
        <v>88</v>
      </c>
      <c r="C102" s="45">
        <v>9</v>
      </c>
      <c r="D102" s="46" t="s">
        <v>97</v>
      </c>
      <c r="E102" s="76" t="s">
        <v>1155</v>
      </c>
      <c r="F102" s="77">
        <v>102</v>
      </c>
      <c r="G102" s="76">
        <v>1850</v>
      </c>
      <c r="H102" s="77">
        <v>2551.7241379310349</v>
      </c>
      <c r="I102" s="76">
        <v>6.07</v>
      </c>
      <c r="J102" s="76">
        <v>425</v>
      </c>
      <c r="K102" s="78">
        <v>1910</v>
      </c>
      <c r="L102" s="76" t="s">
        <v>1156</v>
      </c>
      <c r="M102" s="77">
        <v>260</v>
      </c>
      <c r="N102" s="76">
        <v>1450</v>
      </c>
      <c r="O102" s="77">
        <v>2000</v>
      </c>
      <c r="P102" s="76"/>
      <c r="Q102" s="76">
        <v>425</v>
      </c>
      <c r="R102" s="78">
        <v>1845</v>
      </c>
      <c r="S102" s="79" t="s">
        <v>1099</v>
      </c>
      <c r="T102" s="77">
        <v>102</v>
      </c>
      <c r="U102" s="76">
        <v>1850</v>
      </c>
      <c r="V102" s="77">
        <v>2551.7241379310349</v>
      </c>
      <c r="W102" s="76">
        <v>8.49</v>
      </c>
      <c r="X102" s="76">
        <v>425</v>
      </c>
      <c r="Y102" s="78">
        <v>8000</v>
      </c>
    </row>
    <row r="103" spans="1:25" x14ac:dyDescent="0.3">
      <c r="A103" s="47" t="s">
        <v>787</v>
      </c>
      <c r="B103" s="61" t="s">
        <v>88</v>
      </c>
      <c r="C103" s="49">
        <v>10</v>
      </c>
      <c r="D103" s="50" t="s">
        <v>98</v>
      </c>
      <c r="E103" s="80" t="s">
        <v>1100</v>
      </c>
      <c r="F103" s="81">
        <v>102</v>
      </c>
      <c r="G103" s="80">
        <v>1700</v>
      </c>
      <c r="H103" s="81">
        <v>2914.2857142857142</v>
      </c>
      <c r="I103" s="80">
        <v>4.91</v>
      </c>
      <c r="J103" s="80">
        <v>510</v>
      </c>
      <c r="K103" s="82">
        <v>1980</v>
      </c>
      <c r="L103" s="80" t="s">
        <v>1101</v>
      </c>
      <c r="M103" s="81">
        <v>360</v>
      </c>
      <c r="N103" s="80">
        <v>1100</v>
      </c>
      <c r="O103" s="81">
        <v>1885.7142857142856</v>
      </c>
      <c r="P103" s="80"/>
      <c r="Q103" s="80">
        <v>510</v>
      </c>
      <c r="R103" s="82">
        <v>1980</v>
      </c>
      <c r="S103" s="83" t="s">
        <v>1102</v>
      </c>
      <c r="T103" s="81">
        <v>102</v>
      </c>
      <c r="U103" s="80">
        <v>1700</v>
      </c>
      <c r="V103" s="81">
        <v>2914.2857142857142</v>
      </c>
      <c r="W103" s="80">
        <v>7.28</v>
      </c>
      <c r="X103" s="80">
        <v>510</v>
      </c>
      <c r="Y103" s="82">
        <v>7200</v>
      </c>
    </row>
    <row r="104" spans="1:25" x14ac:dyDescent="0.3">
      <c r="A104" s="62" t="s">
        <v>782</v>
      </c>
      <c r="B104" s="44" t="s">
        <v>788</v>
      </c>
      <c r="C104" s="45">
        <v>1</v>
      </c>
      <c r="D104" s="46" t="s">
        <v>99</v>
      </c>
      <c r="E104" s="76" t="s">
        <v>1105</v>
      </c>
      <c r="F104" s="77">
        <v>30</v>
      </c>
      <c r="G104" s="76">
        <v>11</v>
      </c>
      <c r="H104" s="77">
        <v>1401.7699115044247</v>
      </c>
      <c r="I104" s="76"/>
      <c r="J104" s="76">
        <v>830</v>
      </c>
      <c r="K104" s="78">
        <v>3</v>
      </c>
      <c r="L104" s="79" t="s">
        <v>1103</v>
      </c>
      <c r="M104" s="77">
        <v>47</v>
      </c>
      <c r="N104" s="76">
        <v>11</v>
      </c>
      <c r="O104" s="77">
        <v>1401.7699115044247</v>
      </c>
      <c r="P104" s="76"/>
      <c r="Q104" s="76">
        <v>1038</v>
      </c>
      <c r="R104" s="78">
        <v>400</v>
      </c>
      <c r="S104" s="76" t="s">
        <v>1175</v>
      </c>
      <c r="T104" s="76" t="s">
        <v>1175</v>
      </c>
      <c r="U104" s="76" t="s">
        <v>1175</v>
      </c>
      <c r="V104" s="76" t="s">
        <v>1175</v>
      </c>
      <c r="W104" s="76" t="s">
        <v>1175</v>
      </c>
      <c r="X104" s="76" t="s">
        <v>1175</v>
      </c>
      <c r="Y104" s="76" t="s">
        <v>1175</v>
      </c>
    </row>
    <row r="105" spans="1:25" x14ac:dyDescent="0.3">
      <c r="A105" s="63" t="s">
        <v>782</v>
      </c>
      <c r="B105" s="48" t="s">
        <v>788</v>
      </c>
      <c r="C105" s="49">
        <v>2</v>
      </c>
      <c r="D105" s="50" t="s">
        <v>100</v>
      </c>
      <c r="E105" s="80" t="s">
        <v>1106</v>
      </c>
      <c r="F105" s="81">
        <v>41</v>
      </c>
      <c r="G105" s="80">
        <v>40</v>
      </c>
      <c r="H105" s="81">
        <v>1050</v>
      </c>
      <c r="I105" s="80"/>
      <c r="J105" s="80">
        <v>705</v>
      </c>
      <c r="K105" s="82">
        <v>14</v>
      </c>
      <c r="L105" s="83" t="s">
        <v>1107</v>
      </c>
      <c r="M105" s="81">
        <v>64</v>
      </c>
      <c r="N105" s="80">
        <v>40</v>
      </c>
      <c r="O105" s="81">
        <v>1050</v>
      </c>
      <c r="P105" s="80"/>
      <c r="Q105" s="80">
        <v>881</v>
      </c>
      <c r="R105" s="82">
        <v>800</v>
      </c>
      <c r="S105" s="80" t="s">
        <v>1108</v>
      </c>
      <c r="T105" s="81">
        <v>18</v>
      </c>
      <c r="U105" s="80">
        <v>45</v>
      </c>
      <c r="V105" s="81">
        <v>1181.25</v>
      </c>
      <c r="W105" s="80">
        <v>0.31</v>
      </c>
      <c r="X105" s="80">
        <v>705</v>
      </c>
      <c r="Y105" s="82">
        <v>8</v>
      </c>
    </row>
    <row r="106" spans="1:25" x14ac:dyDescent="0.3">
      <c r="A106" s="63" t="s">
        <v>782</v>
      </c>
      <c r="B106" s="48" t="s">
        <v>788</v>
      </c>
      <c r="C106" s="49">
        <v>2</v>
      </c>
      <c r="D106" s="50" t="s">
        <v>101</v>
      </c>
      <c r="E106" s="80" t="s">
        <v>1105</v>
      </c>
      <c r="F106" s="81">
        <v>23</v>
      </c>
      <c r="G106" s="80">
        <v>11</v>
      </c>
      <c r="H106" s="81">
        <v>1115.9420289855072</v>
      </c>
      <c r="I106" s="80"/>
      <c r="J106" s="80">
        <v>780</v>
      </c>
      <c r="K106" s="82">
        <v>3</v>
      </c>
      <c r="L106" s="83" t="s">
        <v>1103</v>
      </c>
      <c r="M106" s="81">
        <v>46</v>
      </c>
      <c r="N106" s="80">
        <v>11</v>
      </c>
      <c r="O106" s="81">
        <v>1115.9420289855072</v>
      </c>
      <c r="P106" s="80"/>
      <c r="Q106" s="80">
        <v>975</v>
      </c>
      <c r="R106" s="82">
        <v>400</v>
      </c>
      <c r="S106" s="80" t="s">
        <v>1175</v>
      </c>
      <c r="T106" s="80" t="s">
        <v>1175</v>
      </c>
      <c r="U106" s="80" t="s">
        <v>1175</v>
      </c>
      <c r="V106" s="80" t="s">
        <v>1175</v>
      </c>
      <c r="W106" s="80" t="s">
        <v>1175</v>
      </c>
      <c r="X106" s="80" t="s">
        <v>1175</v>
      </c>
      <c r="Y106" s="80" t="s">
        <v>1175</v>
      </c>
    </row>
    <row r="107" spans="1:25" x14ac:dyDescent="0.3">
      <c r="A107" s="62" t="s">
        <v>782</v>
      </c>
      <c r="B107" s="44" t="s">
        <v>788</v>
      </c>
      <c r="C107" s="45">
        <v>2</v>
      </c>
      <c r="D107" s="46" t="s">
        <v>102</v>
      </c>
      <c r="E107" s="76" t="s">
        <v>1105</v>
      </c>
      <c r="F107" s="77">
        <v>39</v>
      </c>
      <c r="G107" s="76">
        <v>11</v>
      </c>
      <c r="H107" s="77">
        <v>1328.8590604026845</v>
      </c>
      <c r="I107" s="76"/>
      <c r="J107" s="76">
        <v>900</v>
      </c>
      <c r="K107" s="78">
        <v>3</v>
      </c>
      <c r="L107" s="79" t="s">
        <v>1103</v>
      </c>
      <c r="M107" s="77">
        <v>51</v>
      </c>
      <c r="N107" s="76">
        <v>11</v>
      </c>
      <c r="O107" s="77">
        <v>1328.8590604026845</v>
      </c>
      <c r="P107" s="76"/>
      <c r="Q107" s="76">
        <v>1125</v>
      </c>
      <c r="R107" s="78">
        <v>400</v>
      </c>
      <c r="S107" s="76" t="s">
        <v>1175</v>
      </c>
      <c r="T107" s="76" t="s">
        <v>1175</v>
      </c>
      <c r="U107" s="76" t="s">
        <v>1175</v>
      </c>
      <c r="V107" s="76" t="s">
        <v>1175</v>
      </c>
      <c r="W107" s="76" t="s">
        <v>1175</v>
      </c>
      <c r="X107" s="76" t="s">
        <v>1175</v>
      </c>
      <c r="Y107" s="76" t="s">
        <v>1175</v>
      </c>
    </row>
    <row r="108" spans="1:25" x14ac:dyDescent="0.3">
      <c r="A108" s="62" t="s">
        <v>782</v>
      </c>
      <c r="B108" s="44" t="s">
        <v>788</v>
      </c>
      <c r="C108" s="45">
        <v>2</v>
      </c>
      <c r="D108" s="46" t="s">
        <v>103</v>
      </c>
      <c r="E108" s="76" t="s">
        <v>1105</v>
      </c>
      <c r="F108" s="77">
        <v>30</v>
      </c>
      <c r="G108" s="76">
        <v>11</v>
      </c>
      <c r="H108" s="77">
        <v>1480.3738317757011</v>
      </c>
      <c r="I108" s="76"/>
      <c r="J108" s="76">
        <v>830</v>
      </c>
      <c r="K108" s="78">
        <v>3</v>
      </c>
      <c r="L108" s="79" t="s">
        <v>1103</v>
      </c>
      <c r="M108" s="77">
        <v>47</v>
      </c>
      <c r="N108" s="76">
        <v>11</v>
      </c>
      <c r="O108" s="77">
        <v>1480.3738317757011</v>
      </c>
      <c r="P108" s="76"/>
      <c r="Q108" s="76">
        <v>1038</v>
      </c>
      <c r="R108" s="78">
        <v>400</v>
      </c>
      <c r="S108" s="76" t="s">
        <v>1175</v>
      </c>
      <c r="T108" s="76" t="s">
        <v>1175</v>
      </c>
      <c r="U108" s="76" t="s">
        <v>1175</v>
      </c>
      <c r="V108" s="76" t="s">
        <v>1175</v>
      </c>
      <c r="W108" s="76" t="s">
        <v>1175</v>
      </c>
      <c r="X108" s="76" t="s">
        <v>1175</v>
      </c>
      <c r="Y108" s="76" t="s">
        <v>1175</v>
      </c>
    </row>
    <row r="109" spans="1:25" x14ac:dyDescent="0.3">
      <c r="A109" s="62" t="s">
        <v>782</v>
      </c>
      <c r="B109" s="44" t="s">
        <v>788</v>
      </c>
      <c r="C109" s="45">
        <v>2</v>
      </c>
      <c r="D109" s="46" t="s">
        <v>104</v>
      </c>
      <c r="E109" s="76" t="s">
        <v>1106</v>
      </c>
      <c r="F109" s="77">
        <v>42</v>
      </c>
      <c r="G109" s="76">
        <v>40</v>
      </c>
      <c r="H109" s="77">
        <v>1043.4782608695652</v>
      </c>
      <c r="I109" s="76"/>
      <c r="J109" s="76">
        <v>750</v>
      </c>
      <c r="K109" s="78">
        <v>14</v>
      </c>
      <c r="L109" s="79" t="s">
        <v>1107</v>
      </c>
      <c r="M109" s="77">
        <v>74</v>
      </c>
      <c r="N109" s="76">
        <v>40</v>
      </c>
      <c r="O109" s="77">
        <v>1043.4782608695652</v>
      </c>
      <c r="P109" s="76"/>
      <c r="Q109" s="76">
        <v>938</v>
      </c>
      <c r="R109" s="78">
        <v>800</v>
      </c>
      <c r="S109" s="76" t="s">
        <v>1108</v>
      </c>
      <c r="T109" s="77">
        <v>18</v>
      </c>
      <c r="U109" s="76">
        <v>45</v>
      </c>
      <c r="V109" s="77">
        <v>1173.913043478261</v>
      </c>
      <c r="W109" s="76">
        <v>0.31</v>
      </c>
      <c r="X109" s="76">
        <v>750</v>
      </c>
      <c r="Y109" s="78">
        <v>8</v>
      </c>
    </row>
    <row r="110" spans="1:25" x14ac:dyDescent="0.3">
      <c r="A110" s="63" t="s">
        <v>782</v>
      </c>
      <c r="B110" s="48" t="s">
        <v>788</v>
      </c>
      <c r="C110" s="49">
        <v>3</v>
      </c>
      <c r="D110" s="50" t="s">
        <v>105</v>
      </c>
      <c r="E110" s="80" t="s">
        <v>1106</v>
      </c>
      <c r="F110" s="81">
        <v>42</v>
      </c>
      <c r="G110" s="80">
        <v>40</v>
      </c>
      <c r="H110" s="81">
        <v>1050</v>
      </c>
      <c r="I110" s="80"/>
      <c r="J110" s="80">
        <v>750</v>
      </c>
      <c r="K110" s="82">
        <v>14</v>
      </c>
      <c r="L110" s="83" t="s">
        <v>1107</v>
      </c>
      <c r="M110" s="81">
        <v>74</v>
      </c>
      <c r="N110" s="80">
        <v>40</v>
      </c>
      <c r="O110" s="81">
        <v>1050</v>
      </c>
      <c r="P110" s="80"/>
      <c r="Q110" s="80">
        <v>938</v>
      </c>
      <c r="R110" s="82">
        <v>800</v>
      </c>
      <c r="S110" s="80" t="s">
        <v>1108</v>
      </c>
      <c r="T110" s="81">
        <v>18</v>
      </c>
      <c r="U110" s="80">
        <v>45</v>
      </c>
      <c r="V110" s="81">
        <v>1181.25</v>
      </c>
      <c r="W110" s="80">
        <v>0.31</v>
      </c>
      <c r="X110" s="80">
        <v>750</v>
      </c>
      <c r="Y110" s="82">
        <v>8</v>
      </c>
    </row>
    <row r="111" spans="1:25" x14ac:dyDescent="0.3">
      <c r="A111" s="63" t="s">
        <v>782</v>
      </c>
      <c r="B111" s="48" t="s">
        <v>788</v>
      </c>
      <c r="C111" s="49">
        <v>3</v>
      </c>
      <c r="D111" s="50" t="s">
        <v>106</v>
      </c>
      <c r="E111" s="80" t="s">
        <v>1105</v>
      </c>
      <c r="F111" s="81">
        <v>23</v>
      </c>
      <c r="G111" s="80">
        <v>11</v>
      </c>
      <c r="H111" s="81">
        <v>1622.9508196721315</v>
      </c>
      <c r="I111" s="80"/>
      <c r="J111" s="80">
        <v>780</v>
      </c>
      <c r="K111" s="82">
        <v>3</v>
      </c>
      <c r="L111" s="83" t="s">
        <v>1103</v>
      </c>
      <c r="M111" s="81">
        <v>46</v>
      </c>
      <c r="N111" s="80">
        <v>11</v>
      </c>
      <c r="O111" s="81">
        <v>1622.9508196721315</v>
      </c>
      <c r="P111" s="80"/>
      <c r="Q111" s="80">
        <v>975</v>
      </c>
      <c r="R111" s="82">
        <v>400</v>
      </c>
      <c r="S111" s="80" t="s">
        <v>1175</v>
      </c>
      <c r="T111" s="80" t="s">
        <v>1175</v>
      </c>
      <c r="U111" s="80" t="s">
        <v>1175</v>
      </c>
      <c r="V111" s="80" t="s">
        <v>1175</v>
      </c>
      <c r="W111" s="80" t="s">
        <v>1175</v>
      </c>
      <c r="X111" s="80" t="s">
        <v>1175</v>
      </c>
      <c r="Y111" s="80" t="s">
        <v>1175</v>
      </c>
    </row>
    <row r="112" spans="1:25" x14ac:dyDescent="0.3">
      <c r="A112" s="62" t="s">
        <v>782</v>
      </c>
      <c r="B112" s="44" t="s">
        <v>788</v>
      </c>
      <c r="C112" s="45">
        <v>3</v>
      </c>
      <c r="D112" s="46" t="s">
        <v>107</v>
      </c>
      <c r="E112" s="76" t="s">
        <v>1106</v>
      </c>
      <c r="F112" s="77">
        <v>62</v>
      </c>
      <c r="G112" s="76">
        <v>60</v>
      </c>
      <c r="H112" s="77">
        <v>1565.217391304348</v>
      </c>
      <c r="I112" s="76"/>
      <c r="J112" s="76">
        <v>775</v>
      </c>
      <c r="K112" s="78">
        <v>16</v>
      </c>
      <c r="L112" s="79" t="s">
        <v>1107</v>
      </c>
      <c r="M112" s="77">
        <v>115</v>
      </c>
      <c r="N112" s="76">
        <v>60</v>
      </c>
      <c r="O112" s="77">
        <v>1565.217391304348</v>
      </c>
      <c r="P112" s="76"/>
      <c r="Q112" s="76">
        <v>969</v>
      </c>
      <c r="R112" s="78">
        <v>1200</v>
      </c>
      <c r="S112" s="76" t="s">
        <v>1108</v>
      </c>
      <c r="T112" s="77">
        <v>24</v>
      </c>
      <c r="U112" s="76">
        <v>75</v>
      </c>
      <c r="V112" s="77">
        <v>1956.521739130435</v>
      </c>
      <c r="W112" s="76">
        <v>0.47</v>
      </c>
      <c r="X112" s="76">
        <v>775</v>
      </c>
      <c r="Y112" s="78">
        <v>13</v>
      </c>
    </row>
    <row r="113" spans="1:25" x14ac:dyDescent="0.3">
      <c r="A113" s="62" t="s">
        <v>782</v>
      </c>
      <c r="B113" s="44" t="s">
        <v>788</v>
      </c>
      <c r="C113" s="45">
        <v>3</v>
      </c>
      <c r="D113" s="46" t="s">
        <v>108</v>
      </c>
      <c r="E113" s="76" t="s">
        <v>1105</v>
      </c>
      <c r="F113" s="77">
        <v>60</v>
      </c>
      <c r="G113" s="76">
        <v>70</v>
      </c>
      <c r="H113" s="77">
        <v>1680</v>
      </c>
      <c r="I113" s="76"/>
      <c r="J113" s="76">
        <v>685</v>
      </c>
      <c r="K113" s="78">
        <v>30</v>
      </c>
      <c r="L113" s="79" t="s">
        <v>1103</v>
      </c>
      <c r="M113" s="77">
        <v>96</v>
      </c>
      <c r="N113" s="76">
        <v>70</v>
      </c>
      <c r="O113" s="77">
        <v>1680</v>
      </c>
      <c r="P113" s="76"/>
      <c r="Q113" s="76">
        <v>856</v>
      </c>
      <c r="R113" s="78">
        <v>2000</v>
      </c>
      <c r="S113" s="76" t="s">
        <v>1104</v>
      </c>
      <c r="T113" s="77">
        <v>25</v>
      </c>
      <c r="U113" s="76">
        <v>90</v>
      </c>
      <c r="V113" s="77">
        <v>2160</v>
      </c>
      <c r="W113" s="76">
        <v>0.52</v>
      </c>
      <c r="X113" s="76">
        <v>685</v>
      </c>
      <c r="Y113" s="78">
        <v>18</v>
      </c>
    </row>
    <row r="114" spans="1:25" x14ac:dyDescent="0.3">
      <c r="A114" s="62" t="s">
        <v>782</v>
      </c>
      <c r="B114" s="44" t="s">
        <v>788</v>
      </c>
      <c r="C114" s="45">
        <v>3</v>
      </c>
      <c r="D114" s="46" t="s">
        <v>109</v>
      </c>
      <c r="E114" s="76" t="s">
        <v>970</v>
      </c>
      <c r="F114" s="77">
        <v>95</v>
      </c>
      <c r="G114" s="76">
        <v>30</v>
      </c>
      <c r="H114" s="77">
        <v>689.36170212765956</v>
      </c>
      <c r="I114" s="76"/>
      <c r="J114" s="76">
        <v>940</v>
      </c>
      <c r="K114" s="78">
        <v>32</v>
      </c>
      <c r="L114" s="79" t="s">
        <v>971</v>
      </c>
      <c r="M114" s="77">
        <v>110</v>
      </c>
      <c r="N114" s="76">
        <v>30</v>
      </c>
      <c r="O114" s="77">
        <v>689.36170212765956</v>
      </c>
      <c r="P114" s="76"/>
      <c r="Q114" s="76">
        <v>960</v>
      </c>
      <c r="R114" s="78">
        <v>1200</v>
      </c>
      <c r="S114" s="76" t="s">
        <v>972</v>
      </c>
      <c r="T114" s="77">
        <v>15</v>
      </c>
      <c r="U114" s="76">
        <v>40</v>
      </c>
      <c r="V114" s="77">
        <v>919.14893617021278</v>
      </c>
      <c r="W114" s="76">
        <v>0.21</v>
      </c>
      <c r="X114" s="76">
        <v>940</v>
      </c>
      <c r="Y114" s="78">
        <v>6</v>
      </c>
    </row>
    <row r="115" spans="1:25" x14ac:dyDescent="0.3">
      <c r="A115" s="62" t="s">
        <v>782</v>
      </c>
      <c r="B115" s="44" t="s">
        <v>788</v>
      </c>
      <c r="C115" s="45">
        <v>3</v>
      </c>
      <c r="D115" s="46" t="s">
        <v>110</v>
      </c>
      <c r="E115" s="76" t="s">
        <v>1105</v>
      </c>
      <c r="F115" s="77">
        <v>39</v>
      </c>
      <c r="G115" s="76">
        <v>11</v>
      </c>
      <c r="H115" s="77">
        <v>1445.2554744525548</v>
      </c>
      <c r="I115" s="76"/>
      <c r="J115" s="76">
        <v>900</v>
      </c>
      <c r="K115" s="78">
        <v>3</v>
      </c>
      <c r="L115" s="79" t="s">
        <v>1103</v>
      </c>
      <c r="M115" s="77">
        <v>51</v>
      </c>
      <c r="N115" s="76">
        <v>11</v>
      </c>
      <c r="O115" s="77">
        <v>1445.2554744525548</v>
      </c>
      <c r="P115" s="76"/>
      <c r="Q115" s="76">
        <v>1125</v>
      </c>
      <c r="R115" s="78">
        <v>400</v>
      </c>
      <c r="S115" s="76" t="s">
        <v>1175</v>
      </c>
      <c r="T115" s="76" t="s">
        <v>1175</v>
      </c>
      <c r="U115" s="76" t="s">
        <v>1175</v>
      </c>
      <c r="V115" s="76" t="s">
        <v>1175</v>
      </c>
      <c r="W115" s="76" t="s">
        <v>1175</v>
      </c>
      <c r="X115" s="76" t="s">
        <v>1175</v>
      </c>
      <c r="Y115" s="76" t="s">
        <v>1175</v>
      </c>
    </row>
    <row r="116" spans="1:25" x14ac:dyDescent="0.3">
      <c r="A116" s="62" t="s">
        <v>782</v>
      </c>
      <c r="B116" s="44" t="s">
        <v>788</v>
      </c>
      <c r="C116" s="45">
        <v>4</v>
      </c>
      <c r="D116" s="46" t="s">
        <v>111</v>
      </c>
      <c r="E116" s="76" t="s">
        <v>1105</v>
      </c>
      <c r="F116" s="77">
        <v>67</v>
      </c>
      <c r="G116" s="76">
        <v>70</v>
      </c>
      <c r="H116" s="77">
        <v>1680</v>
      </c>
      <c r="I116" s="76"/>
      <c r="J116" s="76">
        <v>835</v>
      </c>
      <c r="K116" s="78">
        <v>30</v>
      </c>
      <c r="L116" s="79" t="s">
        <v>1103</v>
      </c>
      <c r="M116" s="77">
        <v>130</v>
      </c>
      <c r="N116" s="76">
        <v>70</v>
      </c>
      <c r="O116" s="77">
        <v>1680</v>
      </c>
      <c r="P116" s="76"/>
      <c r="Q116" s="76">
        <v>1044</v>
      </c>
      <c r="R116" s="78">
        <v>2000</v>
      </c>
      <c r="S116" s="76" t="s">
        <v>1104</v>
      </c>
      <c r="T116" s="77">
        <v>25</v>
      </c>
      <c r="U116" s="76">
        <v>90</v>
      </c>
      <c r="V116" s="77">
        <v>2160</v>
      </c>
      <c r="W116" s="76">
        <v>0.52</v>
      </c>
      <c r="X116" s="76">
        <v>835</v>
      </c>
      <c r="Y116" s="78">
        <v>18</v>
      </c>
    </row>
    <row r="117" spans="1:25" x14ac:dyDescent="0.3">
      <c r="A117" s="62" t="s">
        <v>782</v>
      </c>
      <c r="B117" s="44" t="s">
        <v>788</v>
      </c>
      <c r="C117" s="45">
        <v>4</v>
      </c>
      <c r="D117" s="46" t="s">
        <v>112</v>
      </c>
      <c r="E117" s="76" t="s">
        <v>970</v>
      </c>
      <c r="F117" s="77">
        <v>95</v>
      </c>
      <c r="G117" s="76">
        <v>30</v>
      </c>
      <c r="H117" s="77">
        <v>940.29850746268664</v>
      </c>
      <c r="I117" s="76"/>
      <c r="J117" s="76">
        <v>940</v>
      </c>
      <c r="K117" s="78">
        <v>32</v>
      </c>
      <c r="L117" s="79" t="s">
        <v>971</v>
      </c>
      <c r="M117" s="77">
        <v>110</v>
      </c>
      <c r="N117" s="76">
        <v>30</v>
      </c>
      <c r="O117" s="77">
        <v>940.29850746268664</v>
      </c>
      <c r="P117" s="76"/>
      <c r="Q117" s="76">
        <v>960</v>
      </c>
      <c r="R117" s="78">
        <v>1200</v>
      </c>
      <c r="S117" s="76" t="s">
        <v>972</v>
      </c>
      <c r="T117" s="77">
        <v>15</v>
      </c>
      <c r="U117" s="76">
        <v>40</v>
      </c>
      <c r="V117" s="77">
        <v>1253.7313432835822</v>
      </c>
      <c r="W117" s="76">
        <v>0.21</v>
      </c>
      <c r="X117" s="76">
        <v>940</v>
      </c>
      <c r="Y117" s="78">
        <v>6</v>
      </c>
    </row>
    <row r="118" spans="1:25" x14ac:dyDescent="0.3">
      <c r="A118" s="62" t="s">
        <v>782</v>
      </c>
      <c r="B118" s="44" t="s">
        <v>788</v>
      </c>
      <c r="C118" s="45">
        <v>5</v>
      </c>
      <c r="D118" s="46" t="s">
        <v>113</v>
      </c>
      <c r="E118" s="76" t="s">
        <v>970</v>
      </c>
      <c r="F118" s="77">
        <v>95</v>
      </c>
      <c r="G118" s="76">
        <v>30</v>
      </c>
      <c r="H118" s="77">
        <v>1149.8098859315589</v>
      </c>
      <c r="I118" s="76"/>
      <c r="J118" s="76">
        <v>940</v>
      </c>
      <c r="K118" s="78">
        <v>32</v>
      </c>
      <c r="L118" s="79" t="s">
        <v>971</v>
      </c>
      <c r="M118" s="77">
        <v>110</v>
      </c>
      <c r="N118" s="76">
        <v>30</v>
      </c>
      <c r="O118" s="77">
        <v>1149.8098859315589</v>
      </c>
      <c r="P118" s="76"/>
      <c r="Q118" s="76">
        <v>960</v>
      </c>
      <c r="R118" s="78">
        <v>1200</v>
      </c>
      <c r="S118" s="76" t="s">
        <v>972</v>
      </c>
      <c r="T118" s="77">
        <v>15</v>
      </c>
      <c r="U118" s="76">
        <v>40</v>
      </c>
      <c r="V118" s="77">
        <v>1533.0798479087453</v>
      </c>
      <c r="W118" s="76">
        <v>0.21</v>
      </c>
      <c r="X118" s="76">
        <v>940</v>
      </c>
      <c r="Y118" s="78">
        <v>6</v>
      </c>
    </row>
    <row r="119" spans="1:25" x14ac:dyDescent="0.3">
      <c r="A119" s="62" t="s">
        <v>782</v>
      </c>
      <c r="B119" s="44" t="s">
        <v>788</v>
      </c>
      <c r="C119" s="45">
        <v>6</v>
      </c>
      <c r="D119" s="46" t="s">
        <v>114</v>
      </c>
      <c r="E119" s="76" t="s">
        <v>1105</v>
      </c>
      <c r="F119" s="77">
        <v>110</v>
      </c>
      <c r="G119" s="76">
        <v>110</v>
      </c>
      <c r="H119" s="77">
        <v>1941.1764705882354</v>
      </c>
      <c r="I119" s="76"/>
      <c r="J119" s="76">
        <v>790</v>
      </c>
      <c r="K119" s="78">
        <v>70</v>
      </c>
      <c r="L119" s="79" t="s">
        <v>1103</v>
      </c>
      <c r="M119" s="77">
        <v>158</v>
      </c>
      <c r="N119" s="76">
        <v>110</v>
      </c>
      <c r="O119" s="77">
        <v>1941.1764705882354</v>
      </c>
      <c r="P119" s="76"/>
      <c r="Q119" s="76">
        <v>988</v>
      </c>
      <c r="R119" s="78">
        <v>2800</v>
      </c>
      <c r="S119" s="76" t="s">
        <v>1104</v>
      </c>
      <c r="T119" s="77">
        <v>38</v>
      </c>
      <c r="U119" s="76">
        <v>175</v>
      </c>
      <c r="V119" s="77">
        <v>3088.2352941176473</v>
      </c>
      <c r="W119" s="76">
        <v>1.06</v>
      </c>
      <c r="X119" s="76">
        <v>790</v>
      </c>
      <c r="Y119" s="78">
        <v>38</v>
      </c>
    </row>
    <row r="120" spans="1:25" x14ac:dyDescent="0.3">
      <c r="A120" s="62" t="s">
        <v>782</v>
      </c>
      <c r="B120" s="44" t="s">
        <v>788</v>
      </c>
      <c r="C120" s="45">
        <v>7</v>
      </c>
      <c r="D120" s="46" t="s">
        <v>115</v>
      </c>
      <c r="E120" s="76" t="s">
        <v>804</v>
      </c>
      <c r="F120" s="77">
        <v>180</v>
      </c>
      <c r="G120" s="76">
        <v>240</v>
      </c>
      <c r="H120" s="77">
        <v>1661.5384615384617</v>
      </c>
      <c r="I120" s="76"/>
      <c r="J120" s="76">
        <v>630</v>
      </c>
      <c r="K120" s="78">
        <v>295</v>
      </c>
      <c r="L120" s="79" t="s">
        <v>803</v>
      </c>
      <c r="M120" s="77">
        <v>250</v>
      </c>
      <c r="N120" s="76">
        <v>240</v>
      </c>
      <c r="O120" s="77">
        <v>1661.5384615384617</v>
      </c>
      <c r="P120" s="76"/>
      <c r="Q120" s="76">
        <v>630</v>
      </c>
      <c r="R120" s="78">
        <v>4000</v>
      </c>
      <c r="S120" s="76" t="s">
        <v>802</v>
      </c>
      <c r="T120" s="77">
        <v>45</v>
      </c>
      <c r="U120" s="76">
        <v>320</v>
      </c>
      <c r="V120" s="77">
        <v>2215.3846153846152</v>
      </c>
      <c r="W120" s="76">
        <v>1.46</v>
      </c>
      <c r="X120" s="76">
        <v>338</v>
      </c>
      <c r="Y120" s="78">
        <v>195</v>
      </c>
    </row>
    <row r="121" spans="1:25" x14ac:dyDescent="0.3">
      <c r="A121" s="62" t="s">
        <v>782</v>
      </c>
      <c r="B121" s="44" t="s">
        <v>788</v>
      </c>
      <c r="C121" s="45">
        <v>8</v>
      </c>
      <c r="D121" s="46" t="s">
        <v>116</v>
      </c>
      <c r="E121" s="76" t="s">
        <v>1183</v>
      </c>
      <c r="F121" s="77">
        <v>190</v>
      </c>
      <c r="G121" s="76">
        <v>240</v>
      </c>
      <c r="H121" s="77">
        <v>2322.5806451612902</v>
      </c>
      <c r="I121" s="76"/>
      <c r="J121" s="76">
        <v>805</v>
      </c>
      <c r="K121" s="78">
        <v>330</v>
      </c>
      <c r="L121" s="79" t="s">
        <v>1184</v>
      </c>
      <c r="M121" s="77">
        <v>250</v>
      </c>
      <c r="N121" s="76">
        <v>240</v>
      </c>
      <c r="O121" s="77">
        <v>2322.5806451612902</v>
      </c>
      <c r="P121" s="76"/>
      <c r="Q121" s="76">
        <v>1145</v>
      </c>
      <c r="R121" s="78">
        <v>4000</v>
      </c>
      <c r="S121" s="76" t="s">
        <v>1185</v>
      </c>
      <c r="T121" s="77">
        <v>102</v>
      </c>
      <c r="U121" s="76">
        <v>320</v>
      </c>
      <c r="V121" s="77">
        <v>3096.7741935483873</v>
      </c>
      <c r="W121" s="76">
        <v>1.46</v>
      </c>
      <c r="X121" s="76">
        <v>755</v>
      </c>
      <c r="Y121" s="78">
        <v>350</v>
      </c>
    </row>
    <row r="122" spans="1:25" x14ac:dyDescent="0.3">
      <c r="A122" s="63" t="s">
        <v>782</v>
      </c>
      <c r="B122" s="51" t="s">
        <v>789</v>
      </c>
      <c r="C122" s="49">
        <v>3</v>
      </c>
      <c r="D122" s="50" t="s">
        <v>117</v>
      </c>
      <c r="E122" s="80" t="s">
        <v>973</v>
      </c>
      <c r="F122" s="81">
        <v>43</v>
      </c>
      <c r="G122" s="80">
        <v>110</v>
      </c>
      <c r="H122" s="81">
        <v>1200</v>
      </c>
      <c r="I122" s="80"/>
      <c r="J122" s="80">
        <v>385</v>
      </c>
      <c r="K122" s="82">
        <v>30</v>
      </c>
      <c r="L122" s="83" t="s">
        <v>974</v>
      </c>
      <c r="M122" s="81">
        <v>87</v>
      </c>
      <c r="N122" s="80">
        <v>110</v>
      </c>
      <c r="O122" s="81">
        <v>1200</v>
      </c>
      <c r="P122" s="80"/>
      <c r="Q122" s="80">
        <v>308</v>
      </c>
      <c r="R122" s="82">
        <v>2000</v>
      </c>
      <c r="S122" s="80" t="s">
        <v>1104</v>
      </c>
      <c r="T122" s="81">
        <v>38</v>
      </c>
      <c r="U122" s="80">
        <v>175</v>
      </c>
      <c r="V122" s="81">
        <v>1909.090909090909</v>
      </c>
      <c r="W122" s="80">
        <v>1.06</v>
      </c>
      <c r="X122" s="80">
        <v>385</v>
      </c>
      <c r="Y122" s="82">
        <v>38</v>
      </c>
    </row>
    <row r="123" spans="1:25" x14ac:dyDescent="0.3">
      <c r="A123" s="63" t="s">
        <v>782</v>
      </c>
      <c r="B123" s="51" t="s">
        <v>789</v>
      </c>
      <c r="C123" s="49">
        <v>3</v>
      </c>
      <c r="D123" s="50" t="s">
        <v>118</v>
      </c>
      <c r="E123" s="80" t="s">
        <v>849</v>
      </c>
      <c r="F123" s="81">
        <v>55</v>
      </c>
      <c r="G123" s="80">
        <v>52</v>
      </c>
      <c r="H123" s="81">
        <v>1436.8421052631588</v>
      </c>
      <c r="I123" s="80"/>
      <c r="J123" s="80">
        <v>660</v>
      </c>
      <c r="K123" s="82">
        <v>14</v>
      </c>
      <c r="L123" s="83" t="s">
        <v>850</v>
      </c>
      <c r="M123" s="81">
        <v>90</v>
      </c>
      <c r="N123" s="80">
        <v>52</v>
      </c>
      <c r="O123" s="81">
        <v>1436.8421052631588</v>
      </c>
      <c r="P123" s="80"/>
      <c r="Q123" s="80">
        <v>825</v>
      </c>
      <c r="R123" s="82">
        <v>800</v>
      </c>
      <c r="S123" s="80" t="s">
        <v>851</v>
      </c>
      <c r="T123" s="81">
        <v>24</v>
      </c>
      <c r="U123" s="80">
        <v>62</v>
      </c>
      <c r="V123" s="81">
        <v>1713.1578947368432</v>
      </c>
      <c r="W123" s="80">
        <v>0.47</v>
      </c>
      <c r="X123" s="80">
        <v>700</v>
      </c>
      <c r="Y123" s="82">
        <v>13</v>
      </c>
    </row>
    <row r="124" spans="1:25" x14ac:dyDescent="0.3">
      <c r="A124" s="62" t="s">
        <v>782</v>
      </c>
      <c r="B124" s="52" t="s">
        <v>789</v>
      </c>
      <c r="C124" s="45">
        <v>3</v>
      </c>
      <c r="D124" s="46" t="s">
        <v>119</v>
      </c>
      <c r="E124" s="76" t="s">
        <v>973</v>
      </c>
      <c r="F124" s="77">
        <v>43</v>
      </c>
      <c r="G124" s="76">
        <v>110</v>
      </c>
      <c r="H124" s="77">
        <v>1650</v>
      </c>
      <c r="I124" s="76"/>
      <c r="J124" s="76">
        <v>385</v>
      </c>
      <c r="K124" s="78">
        <v>30</v>
      </c>
      <c r="L124" s="79" t="s">
        <v>974</v>
      </c>
      <c r="M124" s="77">
        <v>87</v>
      </c>
      <c r="N124" s="76">
        <v>110</v>
      </c>
      <c r="O124" s="77">
        <v>1650</v>
      </c>
      <c r="P124" s="76"/>
      <c r="Q124" s="76">
        <v>308</v>
      </c>
      <c r="R124" s="78">
        <v>2000</v>
      </c>
      <c r="S124" s="76" t="s">
        <v>1104</v>
      </c>
      <c r="T124" s="77">
        <v>38</v>
      </c>
      <c r="U124" s="76">
        <v>175</v>
      </c>
      <c r="V124" s="77">
        <v>2625</v>
      </c>
      <c r="W124" s="76">
        <v>1.06</v>
      </c>
      <c r="X124" s="76">
        <v>385</v>
      </c>
      <c r="Y124" s="78">
        <v>38</v>
      </c>
    </row>
    <row r="125" spans="1:25" x14ac:dyDescent="0.3">
      <c r="A125" s="62" t="s">
        <v>782</v>
      </c>
      <c r="B125" s="52" t="s">
        <v>789</v>
      </c>
      <c r="C125" s="45">
        <v>4</v>
      </c>
      <c r="D125" s="46" t="s">
        <v>120</v>
      </c>
      <c r="E125" s="76" t="s">
        <v>1105</v>
      </c>
      <c r="F125" s="77">
        <v>67</v>
      </c>
      <c r="G125" s="76">
        <v>70</v>
      </c>
      <c r="H125" s="77">
        <v>1680</v>
      </c>
      <c r="I125" s="76"/>
      <c r="J125" s="76">
        <v>835</v>
      </c>
      <c r="K125" s="78">
        <v>30</v>
      </c>
      <c r="L125" s="79" t="s">
        <v>1103</v>
      </c>
      <c r="M125" s="77">
        <v>130</v>
      </c>
      <c r="N125" s="76">
        <v>70</v>
      </c>
      <c r="O125" s="77">
        <v>1680</v>
      </c>
      <c r="P125" s="76"/>
      <c r="Q125" s="76">
        <v>1044</v>
      </c>
      <c r="R125" s="78">
        <v>2000</v>
      </c>
      <c r="S125" s="76" t="s">
        <v>1104</v>
      </c>
      <c r="T125" s="77">
        <v>25</v>
      </c>
      <c r="U125" s="76">
        <v>90</v>
      </c>
      <c r="V125" s="77">
        <v>2160</v>
      </c>
      <c r="W125" s="76">
        <v>0.52</v>
      </c>
      <c r="X125" s="76">
        <v>835</v>
      </c>
      <c r="Y125" s="78">
        <v>18</v>
      </c>
    </row>
    <row r="126" spans="1:25" x14ac:dyDescent="0.3">
      <c r="A126" s="62" t="s">
        <v>782</v>
      </c>
      <c r="B126" s="52" t="s">
        <v>789</v>
      </c>
      <c r="C126" s="45">
        <v>4</v>
      </c>
      <c r="D126" s="46" t="s">
        <v>121</v>
      </c>
      <c r="E126" s="76" t="s">
        <v>1105</v>
      </c>
      <c r="F126" s="77">
        <v>103</v>
      </c>
      <c r="G126" s="76">
        <v>110</v>
      </c>
      <c r="H126" s="77">
        <v>1650</v>
      </c>
      <c r="I126" s="76"/>
      <c r="J126" s="76">
        <v>740</v>
      </c>
      <c r="K126" s="78">
        <v>70</v>
      </c>
      <c r="L126" s="79" t="s">
        <v>1103</v>
      </c>
      <c r="M126" s="77">
        <v>139</v>
      </c>
      <c r="N126" s="76">
        <v>110</v>
      </c>
      <c r="O126" s="77">
        <v>1650</v>
      </c>
      <c r="P126" s="76"/>
      <c r="Q126" s="76">
        <v>925</v>
      </c>
      <c r="R126" s="78">
        <v>2800</v>
      </c>
      <c r="S126" s="76" t="s">
        <v>1104</v>
      </c>
      <c r="T126" s="77">
        <v>38</v>
      </c>
      <c r="U126" s="76">
        <v>175</v>
      </c>
      <c r="V126" s="77">
        <v>2625</v>
      </c>
      <c r="W126" s="76">
        <v>1.06</v>
      </c>
      <c r="X126" s="76">
        <v>740</v>
      </c>
      <c r="Y126" s="78">
        <v>38</v>
      </c>
    </row>
    <row r="127" spans="1:25" x14ac:dyDescent="0.3">
      <c r="A127" s="62" t="s">
        <v>782</v>
      </c>
      <c r="B127" s="52" t="s">
        <v>789</v>
      </c>
      <c r="C127" s="45">
        <v>4</v>
      </c>
      <c r="D127" s="46" t="s">
        <v>122</v>
      </c>
      <c r="E127" s="76" t="s">
        <v>1105</v>
      </c>
      <c r="F127" s="77">
        <v>67</v>
      </c>
      <c r="G127" s="76">
        <v>70</v>
      </c>
      <c r="H127" s="77">
        <v>1680</v>
      </c>
      <c r="I127" s="76"/>
      <c r="J127" s="76">
        <v>835</v>
      </c>
      <c r="K127" s="78">
        <v>30</v>
      </c>
      <c r="L127" s="79" t="s">
        <v>1103</v>
      </c>
      <c r="M127" s="77">
        <v>130</v>
      </c>
      <c r="N127" s="76">
        <v>70</v>
      </c>
      <c r="O127" s="77">
        <v>1680</v>
      </c>
      <c r="P127" s="76"/>
      <c r="Q127" s="76">
        <v>1044</v>
      </c>
      <c r="R127" s="78">
        <v>2000</v>
      </c>
      <c r="S127" s="76" t="s">
        <v>1104</v>
      </c>
      <c r="T127" s="77">
        <v>25</v>
      </c>
      <c r="U127" s="76">
        <v>90</v>
      </c>
      <c r="V127" s="77">
        <v>2160</v>
      </c>
      <c r="W127" s="76">
        <v>0.52</v>
      </c>
      <c r="X127" s="76">
        <v>835</v>
      </c>
      <c r="Y127" s="78">
        <v>18</v>
      </c>
    </row>
    <row r="128" spans="1:25" x14ac:dyDescent="0.3">
      <c r="A128" s="63" t="s">
        <v>782</v>
      </c>
      <c r="B128" s="51" t="s">
        <v>789</v>
      </c>
      <c r="C128" s="49">
        <v>5</v>
      </c>
      <c r="D128" s="50" t="s">
        <v>123</v>
      </c>
      <c r="E128" s="80" t="s">
        <v>1105</v>
      </c>
      <c r="F128" s="81">
        <v>103</v>
      </c>
      <c r="G128" s="80">
        <v>110</v>
      </c>
      <c r="H128" s="81">
        <v>1650</v>
      </c>
      <c r="I128" s="80"/>
      <c r="J128" s="80">
        <v>740</v>
      </c>
      <c r="K128" s="82">
        <v>70</v>
      </c>
      <c r="L128" s="83" t="s">
        <v>1103</v>
      </c>
      <c r="M128" s="81">
        <v>139</v>
      </c>
      <c r="N128" s="80">
        <v>110</v>
      </c>
      <c r="O128" s="81">
        <v>1650</v>
      </c>
      <c r="P128" s="80"/>
      <c r="Q128" s="80">
        <v>925</v>
      </c>
      <c r="R128" s="82">
        <v>2800</v>
      </c>
      <c r="S128" s="80" t="s">
        <v>1104</v>
      </c>
      <c r="T128" s="81">
        <v>38</v>
      </c>
      <c r="U128" s="80">
        <v>175</v>
      </c>
      <c r="V128" s="81">
        <v>2625</v>
      </c>
      <c r="W128" s="80">
        <v>1.06</v>
      </c>
      <c r="X128" s="80">
        <v>740</v>
      </c>
      <c r="Y128" s="82">
        <v>38</v>
      </c>
    </row>
    <row r="129" spans="1:25" x14ac:dyDescent="0.3">
      <c r="A129" s="63" t="s">
        <v>782</v>
      </c>
      <c r="B129" s="51" t="s">
        <v>789</v>
      </c>
      <c r="C129" s="49">
        <v>5</v>
      </c>
      <c r="D129" s="50" t="s">
        <v>124</v>
      </c>
      <c r="E129" s="80" t="s">
        <v>1105</v>
      </c>
      <c r="F129" s="81">
        <v>116</v>
      </c>
      <c r="G129" s="80">
        <v>110</v>
      </c>
      <c r="H129" s="81">
        <v>1540</v>
      </c>
      <c r="I129" s="80"/>
      <c r="J129" s="80">
        <v>810</v>
      </c>
      <c r="K129" s="82">
        <v>70</v>
      </c>
      <c r="L129" s="83" t="s">
        <v>1103</v>
      </c>
      <c r="M129" s="81">
        <v>167</v>
      </c>
      <c r="N129" s="80">
        <v>110</v>
      </c>
      <c r="O129" s="81">
        <v>1540</v>
      </c>
      <c r="P129" s="80"/>
      <c r="Q129" s="80">
        <v>1013</v>
      </c>
      <c r="R129" s="82">
        <v>2800</v>
      </c>
      <c r="S129" s="80" t="s">
        <v>1104</v>
      </c>
      <c r="T129" s="81">
        <v>38</v>
      </c>
      <c r="U129" s="80">
        <v>175</v>
      </c>
      <c r="V129" s="81">
        <v>2450</v>
      </c>
      <c r="W129" s="80">
        <v>1.06</v>
      </c>
      <c r="X129" s="80">
        <v>810</v>
      </c>
      <c r="Y129" s="82">
        <v>38</v>
      </c>
    </row>
    <row r="130" spans="1:25" x14ac:dyDescent="0.3">
      <c r="A130" s="63" t="s">
        <v>782</v>
      </c>
      <c r="B130" s="51" t="s">
        <v>789</v>
      </c>
      <c r="C130" s="49">
        <v>5</v>
      </c>
      <c r="D130" s="50" t="s">
        <v>125</v>
      </c>
      <c r="E130" s="80" t="s">
        <v>1105</v>
      </c>
      <c r="F130" s="81">
        <v>110</v>
      </c>
      <c r="G130" s="80">
        <v>110</v>
      </c>
      <c r="H130" s="81">
        <v>1534.8837209302326</v>
      </c>
      <c r="I130" s="80"/>
      <c r="J130" s="80">
        <v>790</v>
      </c>
      <c r="K130" s="82">
        <v>70</v>
      </c>
      <c r="L130" s="83" t="s">
        <v>1103</v>
      </c>
      <c r="M130" s="81">
        <v>158</v>
      </c>
      <c r="N130" s="80">
        <v>110</v>
      </c>
      <c r="O130" s="81">
        <v>1534.8837209302326</v>
      </c>
      <c r="P130" s="80"/>
      <c r="Q130" s="80">
        <v>988</v>
      </c>
      <c r="R130" s="82">
        <v>2800</v>
      </c>
      <c r="S130" s="80" t="s">
        <v>1104</v>
      </c>
      <c r="T130" s="81">
        <v>38</v>
      </c>
      <c r="U130" s="80">
        <v>175</v>
      </c>
      <c r="V130" s="81">
        <v>2441.8604651162791</v>
      </c>
      <c r="W130" s="80">
        <v>1.06</v>
      </c>
      <c r="X130" s="80">
        <v>790</v>
      </c>
      <c r="Y130" s="82">
        <v>38</v>
      </c>
    </row>
    <row r="131" spans="1:25" x14ac:dyDescent="0.3">
      <c r="A131" s="62" t="s">
        <v>782</v>
      </c>
      <c r="B131" s="52" t="s">
        <v>789</v>
      </c>
      <c r="C131" s="45">
        <v>5</v>
      </c>
      <c r="D131" s="46" t="s">
        <v>126</v>
      </c>
      <c r="E131" s="76" t="s">
        <v>1105</v>
      </c>
      <c r="F131" s="77">
        <v>110</v>
      </c>
      <c r="G131" s="76">
        <v>110</v>
      </c>
      <c r="H131" s="77">
        <v>1534.8837209302326</v>
      </c>
      <c r="I131" s="76"/>
      <c r="J131" s="76">
        <v>790</v>
      </c>
      <c r="K131" s="78">
        <v>70</v>
      </c>
      <c r="L131" s="79" t="s">
        <v>1103</v>
      </c>
      <c r="M131" s="77">
        <v>158</v>
      </c>
      <c r="N131" s="76">
        <v>110</v>
      </c>
      <c r="O131" s="77">
        <v>1534.8837209302326</v>
      </c>
      <c r="P131" s="76"/>
      <c r="Q131" s="76">
        <v>988</v>
      </c>
      <c r="R131" s="78">
        <v>2800</v>
      </c>
      <c r="S131" s="76" t="s">
        <v>1104</v>
      </c>
      <c r="T131" s="77">
        <v>38</v>
      </c>
      <c r="U131" s="76">
        <v>175</v>
      </c>
      <c r="V131" s="77">
        <v>2441.8604651162791</v>
      </c>
      <c r="W131" s="76">
        <v>1.06</v>
      </c>
      <c r="X131" s="76">
        <v>790</v>
      </c>
      <c r="Y131" s="78">
        <v>38</v>
      </c>
    </row>
    <row r="132" spans="1:25" x14ac:dyDescent="0.3">
      <c r="A132" s="62" t="s">
        <v>782</v>
      </c>
      <c r="B132" s="52" t="s">
        <v>789</v>
      </c>
      <c r="C132" s="45">
        <v>5</v>
      </c>
      <c r="D132" s="46" t="s">
        <v>127</v>
      </c>
      <c r="E132" s="76" t="s">
        <v>1105</v>
      </c>
      <c r="F132" s="77">
        <v>110</v>
      </c>
      <c r="G132" s="76">
        <v>110</v>
      </c>
      <c r="H132" s="77">
        <v>1650</v>
      </c>
      <c r="I132" s="76"/>
      <c r="J132" s="76">
        <v>790</v>
      </c>
      <c r="K132" s="78">
        <v>70</v>
      </c>
      <c r="L132" s="79" t="s">
        <v>1103</v>
      </c>
      <c r="M132" s="77">
        <v>158</v>
      </c>
      <c r="N132" s="76">
        <v>110</v>
      </c>
      <c r="O132" s="77">
        <v>1650</v>
      </c>
      <c r="P132" s="76"/>
      <c r="Q132" s="76">
        <v>988</v>
      </c>
      <c r="R132" s="78">
        <v>2800</v>
      </c>
      <c r="S132" s="76" t="s">
        <v>1104</v>
      </c>
      <c r="T132" s="77">
        <v>38</v>
      </c>
      <c r="U132" s="76">
        <v>175</v>
      </c>
      <c r="V132" s="77">
        <v>2625</v>
      </c>
      <c r="W132" s="76">
        <v>1.06</v>
      </c>
      <c r="X132" s="76">
        <v>790</v>
      </c>
      <c r="Y132" s="78">
        <v>38</v>
      </c>
    </row>
    <row r="133" spans="1:25" x14ac:dyDescent="0.3">
      <c r="A133" s="63" t="s">
        <v>782</v>
      </c>
      <c r="B133" s="51" t="s">
        <v>789</v>
      </c>
      <c r="C133" s="49">
        <v>6</v>
      </c>
      <c r="D133" s="50" t="s">
        <v>128</v>
      </c>
      <c r="E133" s="80" t="s">
        <v>1105</v>
      </c>
      <c r="F133" s="81">
        <v>110</v>
      </c>
      <c r="G133" s="80">
        <v>110</v>
      </c>
      <c r="H133" s="81">
        <v>1736.8421052631579</v>
      </c>
      <c r="I133" s="80"/>
      <c r="J133" s="80">
        <v>790</v>
      </c>
      <c r="K133" s="82">
        <v>70</v>
      </c>
      <c r="L133" s="83" t="s">
        <v>1103</v>
      </c>
      <c r="M133" s="81">
        <v>158</v>
      </c>
      <c r="N133" s="80">
        <v>110</v>
      </c>
      <c r="O133" s="81">
        <v>1736.8421052631579</v>
      </c>
      <c r="P133" s="80"/>
      <c r="Q133" s="80">
        <v>988</v>
      </c>
      <c r="R133" s="82">
        <v>2800</v>
      </c>
      <c r="S133" s="80" t="s">
        <v>1104</v>
      </c>
      <c r="T133" s="81">
        <v>38</v>
      </c>
      <c r="U133" s="80">
        <v>175</v>
      </c>
      <c r="V133" s="81">
        <v>2763.1578947368421</v>
      </c>
      <c r="W133" s="80">
        <v>1.06</v>
      </c>
      <c r="X133" s="80">
        <v>790</v>
      </c>
      <c r="Y133" s="82">
        <v>38</v>
      </c>
    </row>
    <row r="134" spans="1:25" x14ac:dyDescent="0.3">
      <c r="A134" s="63" t="s">
        <v>782</v>
      </c>
      <c r="B134" s="51" t="s">
        <v>789</v>
      </c>
      <c r="C134" s="49">
        <v>6</v>
      </c>
      <c r="D134" s="50" t="s">
        <v>129</v>
      </c>
      <c r="E134" s="80" t="s">
        <v>1105</v>
      </c>
      <c r="F134" s="81">
        <v>110</v>
      </c>
      <c r="G134" s="80">
        <v>110</v>
      </c>
      <c r="H134" s="81">
        <v>1736.8421052631579</v>
      </c>
      <c r="I134" s="80"/>
      <c r="J134" s="80">
        <v>790</v>
      </c>
      <c r="K134" s="82">
        <v>70</v>
      </c>
      <c r="L134" s="83" t="s">
        <v>1103</v>
      </c>
      <c r="M134" s="81">
        <v>158</v>
      </c>
      <c r="N134" s="80">
        <v>110</v>
      </c>
      <c r="O134" s="81">
        <v>1736.8421052631579</v>
      </c>
      <c r="P134" s="80"/>
      <c r="Q134" s="80">
        <v>988</v>
      </c>
      <c r="R134" s="82">
        <v>2800</v>
      </c>
      <c r="S134" s="80" t="s">
        <v>1104</v>
      </c>
      <c r="T134" s="81">
        <v>38</v>
      </c>
      <c r="U134" s="80">
        <v>175</v>
      </c>
      <c r="V134" s="81">
        <v>2763.1578947368421</v>
      </c>
      <c r="W134" s="80">
        <v>1.06</v>
      </c>
      <c r="X134" s="80">
        <v>790</v>
      </c>
      <c r="Y134" s="82">
        <v>38</v>
      </c>
    </row>
    <row r="135" spans="1:25" x14ac:dyDescent="0.3">
      <c r="A135" s="63" t="s">
        <v>782</v>
      </c>
      <c r="B135" s="51" t="s">
        <v>789</v>
      </c>
      <c r="C135" s="49">
        <v>6</v>
      </c>
      <c r="D135" s="50" t="s">
        <v>130</v>
      </c>
      <c r="E135" s="80" t="s">
        <v>1003</v>
      </c>
      <c r="F135" s="81">
        <v>150</v>
      </c>
      <c r="G135" s="80">
        <v>135</v>
      </c>
      <c r="H135" s="81">
        <v>1760.8695652173915</v>
      </c>
      <c r="I135" s="80"/>
      <c r="J135" s="80">
        <v>925</v>
      </c>
      <c r="K135" s="82">
        <v>109</v>
      </c>
      <c r="L135" s="83" t="s">
        <v>1004</v>
      </c>
      <c r="M135" s="81">
        <v>194</v>
      </c>
      <c r="N135" s="80">
        <v>135</v>
      </c>
      <c r="O135" s="81">
        <v>1760.8695652173915</v>
      </c>
      <c r="P135" s="80"/>
      <c r="Q135" s="80">
        <v>1156</v>
      </c>
      <c r="R135" s="82">
        <v>2800</v>
      </c>
      <c r="S135" s="80" t="s">
        <v>1005</v>
      </c>
      <c r="T135" s="81">
        <v>38</v>
      </c>
      <c r="U135" s="80">
        <v>175</v>
      </c>
      <c r="V135" s="81">
        <v>2282.608695652174</v>
      </c>
      <c r="W135" s="80">
        <v>1.06</v>
      </c>
      <c r="X135" s="80">
        <v>925</v>
      </c>
      <c r="Y135" s="82">
        <v>98</v>
      </c>
    </row>
    <row r="136" spans="1:25" x14ac:dyDescent="0.3">
      <c r="A136" s="62" t="s">
        <v>782</v>
      </c>
      <c r="B136" s="52" t="s">
        <v>789</v>
      </c>
      <c r="C136" s="45">
        <v>6</v>
      </c>
      <c r="D136" s="46" t="s">
        <v>131</v>
      </c>
      <c r="E136" s="76" t="s">
        <v>1003</v>
      </c>
      <c r="F136" s="77">
        <v>150</v>
      </c>
      <c r="G136" s="76">
        <v>135</v>
      </c>
      <c r="H136" s="77">
        <v>1840.9090909090908</v>
      </c>
      <c r="I136" s="76"/>
      <c r="J136" s="76">
        <v>925</v>
      </c>
      <c r="K136" s="78">
        <v>109</v>
      </c>
      <c r="L136" s="79" t="s">
        <v>1004</v>
      </c>
      <c r="M136" s="77">
        <v>194</v>
      </c>
      <c r="N136" s="76">
        <v>135</v>
      </c>
      <c r="O136" s="77">
        <v>1840.9090909090908</v>
      </c>
      <c r="P136" s="76"/>
      <c r="Q136" s="76">
        <v>1156</v>
      </c>
      <c r="R136" s="78">
        <v>2800</v>
      </c>
      <c r="S136" s="76" t="s">
        <v>1005</v>
      </c>
      <c r="T136" s="77">
        <v>38</v>
      </c>
      <c r="U136" s="76">
        <v>175</v>
      </c>
      <c r="V136" s="77">
        <v>2386.363636363636</v>
      </c>
      <c r="W136" s="76">
        <v>1.06</v>
      </c>
      <c r="X136" s="76">
        <v>925</v>
      </c>
      <c r="Y136" s="78">
        <v>98</v>
      </c>
    </row>
    <row r="137" spans="1:25" x14ac:dyDescent="0.3">
      <c r="A137" s="62" t="s">
        <v>782</v>
      </c>
      <c r="B137" s="52" t="s">
        <v>789</v>
      </c>
      <c r="C137" s="45">
        <v>6</v>
      </c>
      <c r="D137" s="46" t="s">
        <v>132</v>
      </c>
      <c r="E137" s="76" t="s">
        <v>1003</v>
      </c>
      <c r="F137" s="77">
        <v>150</v>
      </c>
      <c r="G137" s="76">
        <v>135</v>
      </c>
      <c r="H137" s="77">
        <v>1928.5714285714284</v>
      </c>
      <c r="I137" s="76"/>
      <c r="J137" s="76">
        <v>925</v>
      </c>
      <c r="K137" s="78">
        <v>109</v>
      </c>
      <c r="L137" s="79" t="s">
        <v>1004</v>
      </c>
      <c r="M137" s="77">
        <v>194</v>
      </c>
      <c r="N137" s="76">
        <v>135</v>
      </c>
      <c r="O137" s="77">
        <v>1928.5714285714284</v>
      </c>
      <c r="P137" s="76"/>
      <c r="Q137" s="76">
        <v>1156</v>
      </c>
      <c r="R137" s="78">
        <v>2800</v>
      </c>
      <c r="S137" s="76" t="s">
        <v>1005</v>
      </c>
      <c r="T137" s="77">
        <v>38</v>
      </c>
      <c r="U137" s="76">
        <v>175</v>
      </c>
      <c r="V137" s="77">
        <v>2500</v>
      </c>
      <c r="W137" s="76">
        <v>1.06</v>
      </c>
      <c r="X137" s="76">
        <v>925</v>
      </c>
      <c r="Y137" s="78">
        <v>98</v>
      </c>
    </row>
    <row r="138" spans="1:25" x14ac:dyDescent="0.3">
      <c r="A138" s="62" t="s">
        <v>782</v>
      </c>
      <c r="B138" s="52" t="s">
        <v>789</v>
      </c>
      <c r="C138" s="45">
        <v>6</v>
      </c>
      <c r="D138" s="46" t="s">
        <v>133</v>
      </c>
      <c r="E138" s="76" t="s">
        <v>1105</v>
      </c>
      <c r="F138" s="77">
        <v>132</v>
      </c>
      <c r="G138" s="76">
        <v>220</v>
      </c>
      <c r="H138" s="77">
        <v>1913.0434782608695</v>
      </c>
      <c r="I138" s="76"/>
      <c r="J138" s="76">
        <v>773</v>
      </c>
      <c r="K138" s="78">
        <v>252</v>
      </c>
      <c r="L138" s="79" t="s">
        <v>1103</v>
      </c>
      <c r="M138" s="77">
        <v>171</v>
      </c>
      <c r="N138" s="76">
        <v>220</v>
      </c>
      <c r="O138" s="77">
        <v>1913.0434782608695</v>
      </c>
      <c r="P138" s="76"/>
      <c r="Q138" s="76">
        <v>966</v>
      </c>
      <c r="R138" s="78">
        <v>3200</v>
      </c>
      <c r="S138" s="76" t="s">
        <v>1104</v>
      </c>
      <c r="T138" s="77">
        <v>44</v>
      </c>
      <c r="U138" s="76">
        <v>270</v>
      </c>
      <c r="V138" s="77">
        <v>2347.8260869565215</v>
      </c>
      <c r="W138" s="76">
        <v>1.4</v>
      </c>
      <c r="X138" s="76">
        <v>773</v>
      </c>
      <c r="Y138" s="78">
        <v>252</v>
      </c>
    </row>
    <row r="139" spans="1:25" x14ac:dyDescent="0.3">
      <c r="A139" s="63" t="s">
        <v>782</v>
      </c>
      <c r="B139" s="51" t="s">
        <v>789</v>
      </c>
      <c r="C139" s="49">
        <v>7</v>
      </c>
      <c r="D139" s="50" t="s">
        <v>134</v>
      </c>
      <c r="E139" s="80" t="s">
        <v>1003</v>
      </c>
      <c r="F139" s="81">
        <v>150</v>
      </c>
      <c r="G139" s="80">
        <v>135</v>
      </c>
      <c r="H139" s="81">
        <v>1800</v>
      </c>
      <c r="I139" s="80"/>
      <c r="J139" s="80">
        <v>925</v>
      </c>
      <c r="K139" s="82">
        <v>109</v>
      </c>
      <c r="L139" s="83" t="s">
        <v>1004</v>
      </c>
      <c r="M139" s="81">
        <v>194</v>
      </c>
      <c r="N139" s="80">
        <v>135</v>
      </c>
      <c r="O139" s="81">
        <v>1800</v>
      </c>
      <c r="P139" s="80"/>
      <c r="Q139" s="80">
        <v>1156</v>
      </c>
      <c r="R139" s="82">
        <v>2800</v>
      </c>
      <c r="S139" s="80" t="s">
        <v>1005</v>
      </c>
      <c r="T139" s="81">
        <v>38</v>
      </c>
      <c r="U139" s="80">
        <v>175</v>
      </c>
      <c r="V139" s="81">
        <v>2333.3333333333335</v>
      </c>
      <c r="W139" s="80">
        <v>1.06</v>
      </c>
      <c r="X139" s="80">
        <v>925</v>
      </c>
      <c r="Y139" s="82">
        <v>98</v>
      </c>
    </row>
    <row r="140" spans="1:25" x14ac:dyDescent="0.3">
      <c r="A140" s="62" t="s">
        <v>782</v>
      </c>
      <c r="B140" s="52" t="s">
        <v>789</v>
      </c>
      <c r="C140" s="45">
        <v>7</v>
      </c>
      <c r="D140" s="46" t="s">
        <v>135</v>
      </c>
      <c r="E140" s="76" t="s">
        <v>1105</v>
      </c>
      <c r="F140" s="77">
        <v>132</v>
      </c>
      <c r="G140" s="76">
        <v>220</v>
      </c>
      <c r="H140" s="77">
        <v>2062.5</v>
      </c>
      <c r="I140" s="76"/>
      <c r="J140" s="76">
        <v>773</v>
      </c>
      <c r="K140" s="78">
        <v>252</v>
      </c>
      <c r="L140" s="79" t="s">
        <v>1103</v>
      </c>
      <c r="M140" s="77">
        <v>171</v>
      </c>
      <c r="N140" s="76">
        <v>220</v>
      </c>
      <c r="O140" s="77">
        <v>2062.5</v>
      </c>
      <c r="P140" s="76"/>
      <c r="Q140" s="76">
        <v>966</v>
      </c>
      <c r="R140" s="78">
        <v>3200</v>
      </c>
      <c r="S140" s="76" t="s">
        <v>1104</v>
      </c>
      <c r="T140" s="77">
        <v>44</v>
      </c>
      <c r="U140" s="76">
        <v>270</v>
      </c>
      <c r="V140" s="77">
        <v>2531.25</v>
      </c>
      <c r="W140" s="76">
        <v>1.4</v>
      </c>
      <c r="X140" s="76">
        <v>773</v>
      </c>
      <c r="Y140" s="78">
        <v>252</v>
      </c>
    </row>
    <row r="141" spans="1:25" x14ac:dyDescent="0.3">
      <c r="A141" s="62" t="s">
        <v>782</v>
      </c>
      <c r="B141" s="52" t="s">
        <v>789</v>
      </c>
      <c r="C141" s="45">
        <v>7</v>
      </c>
      <c r="D141" s="46" t="s">
        <v>136</v>
      </c>
      <c r="E141" s="76" t="s">
        <v>1003</v>
      </c>
      <c r="F141" s="77">
        <v>198</v>
      </c>
      <c r="G141" s="76">
        <v>135</v>
      </c>
      <c r="H141" s="77">
        <v>1840.9090909090908</v>
      </c>
      <c r="I141" s="76"/>
      <c r="J141" s="76">
        <v>945</v>
      </c>
      <c r="K141" s="78">
        <v>109</v>
      </c>
      <c r="L141" s="79" t="s">
        <v>1004</v>
      </c>
      <c r="M141" s="77">
        <v>244</v>
      </c>
      <c r="N141" s="76">
        <v>135</v>
      </c>
      <c r="O141" s="77">
        <v>1840.9090909090908</v>
      </c>
      <c r="P141" s="76"/>
      <c r="Q141" s="76">
        <v>1181</v>
      </c>
      <c r="R141" s="78">
        <v>2800</v>
      </c>
      <c r="S141" s="76" t="s">
        <v>1005</v>
      </c>
      <c r="T141" s="77">
        <v>38</v>
      </c>
      <c r="U141" s="76">
        <v>175</v>
      </c>
      <c r="V141" s="77">
        <v>2386.363636363636</v>
      </c>
      <c r="W141" s="76">
        <v>1.06</v>
      </c>
      <c r="X141" s="76">
        <v>945</v>
      </c>
      <c r="Y141" s="78">
        <v>98</v>
      </c>
    </row>
    <row r="142" spans="1:25" x14ac:dyDescent="0.3">
      <c r="A142" s="63" t="s">
        <v>782</v>
      </c>
      <c r="B142" s="51" t="s">
        <v>789</v>
      </c>
      <c r="C142" s="49">
        <v>8</v>
      </c>
      <c r="D142" s="50" t="s">
        <v>137</v>
      </c>
      <c r="E142" s="80" t="s">
        <v>1109</v>
      </c>
      <c r="F142" s="81">
        <v>203</v>
      </c>
      <c r="G142" s="80">
        <v>240</v>
      </c>
      <c r="H142" s="81">
        <v>2086.9565217391305</v>
      </c>
      <c r="I142" s="80"/>
      <c r="J142" s="80">
        <v>1000</v>
      </c>
      <c r="K142" s="82">
        <v>252</v>
      </c>
      <c r="L142" s="83" t="s">
        <v>1110</v>
      </c>
      <c r="M142" s="81">
        <v>237</v>
      </c>
      <c r="N142" s="80">
        <v>240</v>
      </c>
      <c r="O142" s="81">
        <v>2086.9565217391305</v>
      </c>
      <c r="P142" s="80"/>
      <c r="Q142" s="80">
        <v>1250</v>
      </c>
      <c r="R142" s="82">
        <v>4400</v>
      </c>
      <c r="S142" s="80" t="s">
        <v>1111</v>
      </c>
      <c r="T142" s="81">
        <v>44</v>
      </c>
      <c r="U142" s="80">
        <v>295</v>
      </c>
      <c r="V142" s="81">
        <v>2565.2173913043475</v>
      </c>
      <c r="W142" s="80">
        <v>1.4</v>
      </c>
      <c r="X142" s="80">
        <v>1000</v>
      </c>
      <c r="Y142" s="82">
        <v>252</v>
      </c>
    </row>
    <row r="143" spans="1:25" x14ac:dyDescent="0.3">
      <c r="A143" s="62" t="s">
        <v>782</v>
      </c>
      <c r="B143" s="52" t="s">
        <v>789</v>
      </c>
      <c r="C143" s="45">
        <v>8</v>
      </c>
      <c r="D143" s="46" t="s">
        <v>138</v>
      </c>
      <c r="E143" s="76" t="s">
        <v>1003</v>
      </c>
      <c r="F143" s="77">
        <v>198</v>
      </c>
      <c r="G143" s="76">
        <v>135</v>
      </c>
      <c r="H143" s="77">
        <v>1928.5714285714284</v>
      </c>
      <c r="I143" s="76"/>
      <c r="J143" s="76">
        <v>945</v>
      </c>
      <c r="K143" s="78">
        <v>109</v>
      </c>
      <c r="L143" s="79" t="s">
        <v>1004</v>
      </c>
      <c r="M143" s="77">
        <v>244</v>
      </c>
      <c r="N143" s="76">
        <v>135</v>
      </c>
      <c r="O143" s="77">
        <v>1928.5714285714284</v>
      </c>
      <c r="P143" s="76"/>
      <c r="Q143" s="76">
        <v>1181</v>
      </c>
      <c r="R143" s="78">
        <v>2800</v>
      </c>
      <c r="S143" s="76" t="s">
        <v>1005</v>
      </c>
      <c r="T143" s="77">
        <v>38</v>
      </c>
      <c r="U143" s="76">
        <v>175</v>
      </c>
      <c r="V143" s="77">
        <v>2500</v>
      </c>
      <c r="W143" s="76">
        <v>1.06</v>
      </c>
      <c r="X143" s="76">
        <v>945</v>
      </c>
      <c r="Y143" s="78">
        <v>98</v>
      </c>
    </row>
    <row r="144" spans="1:25" x14ac:dyDescent="0.3">
      <c r="A144" s="62" t="s">
        <v>782</v>
      </c>
      <c r="B144" s="52" t="s">
        <v>789</v>
      </c>
      <c r="C144" s="45">
        <v>8</v>
      </c>
      <c r="D144" s="46" t="s">
        <v>139</v>
      </c>
      <c r="E144" s="76" t="s">
        <v>1112</v>
      </c>
      <c r="F144" s="77">
        <v>212</v>
      </c>
      <c r="G144" s="76">
        <v>240</v>
      </c>
      <c r="H144" s="77">
        <v>2000</v>
      </c>
      <c r="I144" s="76"/>
      <c r="J144" s="76">
        <v>1000</v>
      </c>
      <c r="K144" s="78">
        <v>300</v>
      </c>
      <c r="L144" s="79" t="s">
        <v>1113</v>
      </c>
      <c r="M144" s="77">
        <v>259</v>
      </c>
      <c r="N144" s="76">
        <v>240</v>
      </c>
      <c r="O144" s="77">
        <v>2000</v>
      </c>
      <c r="P144" s="76"/>
      <c r="Q144" s="76">
        <v>1250</v>
      </c>
      <c r="R144" s="78">
        <v>4400</v>
      </c>
      <c r="S144" s="76" t="s">
        <v>1114</v>
      </c>
      <c r="T144" s="77">
        <v>45</v>
      </c>
      <c r="U144" s="76">
        <v>320</v>
      </c>
      <c r="V144" s="77">
        <v>2666.666666666667</v>
      </c>
      <c r="W144" s="76">
        <v>1.46</v>
      </c>
      <c r="X144" s="76">
        <v>1000</v>
      </c>
      <c r="Y144" s="78">
        <v>255</v>
      </c>
    </row>
    <row r="145" spans="1:25" x14ac:dyDescent="0.3">
      <c r="A145" s="63" t="s">
        <v>782</v>
      </c>
      <c r="B145" s="51" t="s">
        <v>789</v>
      </c>
      <c r="C145" s="49">
        <v>9</v>
      </c>
      <c r="D145" s="50" t="s">
        <v>140</v>
      </c>
      <c r="E145" s="80" t="s">
        <v>833</v>
      </c>
      <c r="F145" s="81">
        <v>201</v>
      </c>
      <c r="G145" s="80">
        <v>320</v>
      </c>
      <c r="H145" s="81">
        <v>2493.5064935064934</v>
      </c>
      <c r="I145" s="80"/>
      <c r="J145" s="80">
        <v>895</v>
      </c>
      <c r="K145" s="82">
        <v>1230</v>
      </c>
      <c r="L145" s="83" t="s">
        <v>834</v>
      </c>
      <c r="M145" s="81">
        <v>330</v>
      </c>
      <c r="N145" s="80">
        <v>320</v>
      </c>
      <c r="O145" s="81">
        <v>2493.5064935064934</v>
      </c>
      <c r="P145" s="80"/>
      <c r="Q145" s="80">
        <v>895</v>
      </c>
      <c r="R145" s="82">
        <v>4800</v>
      </c>
      <c r="S145" s="80" t="s">
        <v>835</v>
      </c>
      <c r="T145" s="81">
        <v>50</v>
      </c>
      <c r="U145" s="80">
        <v>420</v>
      </c>
      <c r="V145" s="81">
        <v>3272.7272727272725</v>
      </c>
      <c r="W145" s="80">
        <v>1.76</v>
      </c>
      <c r="X145" s="80">
        <v>895</v>
      </c>
      <c r="Y145" s="82">
        <v>1170</v>
      </c>
    </row>
    <row r="146" spans="1:25" x14ac:dyDescent="0.3">
      <c r="A146" s="62" t="s">
        <v>782</v>
      </c>
      <c r="B146" s="52" t="s">
        <v>789</v>
      </c>
      <c r="C146" s="45">
        <v>9</v>
      </c>
      <c r="D146" s="46" t="s">
        <v>141</v>
      </c>
      <c r="E146" s="76" t="s">
        <v>1115</v>
      </c>
      <c r="F146" s="77">
        <v>268</v>
      </c>
      <c r="G146" s="76">
        <v>390</v>
      </c>
      <c r="H146" s="77">
        <v>2108.1081081081079</v>
      </c>
      <c r="I146" s="76"/>
      <c r="J146" s="76">
        <v>1478</v>
      </c>
      <c r="K146" s="78">
        <v>1200</v>
      </c>
      <c r="L146" s="79" t="s">
        <v>1014</v>
      </c>
      <c r="M146" s="77">
        <v>330</v>
      </c>
      <c r="N146" s="76">
        <v>390</v>
      </c>
      <c r="O146" s="77">
        <v>2108.1081081081079</v>
      </c>
      <c r="P146" s="76"/>
      <c r="Q146" s="76">
        <v>1173</v>
      </c>
      <c r="R146" s="78">
        <v>4800</v>
      </c>
      <c r="S146" s="76" t="s">
        <v>1015</v>
      </c>
      <c r="T146" s="77">
        <v>53</v>
      </c>
      <c r="U146" s="76">
        <v>480</v>
      </c>
      <c r="V146" s="77">
        <v>2594.5945945945946</v>
      </c>
      <c r="W146" s="76">
        <v>1.91</v>
      </c>
      <c r="X146" s="76">
        <v>1173</v>
      </c>
      <c r="Y146" s="78">
        <v>880</v>
      </c>
    </row>
    <row r="147" spans="1:25" x14ac:dyDescent="0.3">
      <c r="A147" s="62" t="s">
        <v>782</v>
      </c>
      <c r="B147" s="52" t="s">
        <v>789</v>
      </c>
      <c r="C147" s="45">
        <v>9</v>
      </c>
      <c r="D147" s="46" t="s">
        <v>142</v>
      </c>
      <c r="E147" s="76" t="s">
        <v>1016</v>
      </c>
      <c r="F147" s="77">
        <v>220</v>
      </c>
      <c r="G147" s="76">
        <v>390</v>
      </c>
      <c r="H147" s="77">
        <v>2437.5</v>
      </c>
      <c r="I147" s="76"/>
      <c r="J147" s="76">
        <v>1200</v>
      </c>
      <c r="K147" s="78">
        <v>1245</v>
      </c>
      <c r="L147" s="79" t="s">
        <v>1017</v>
      </c>
      <c r="M147" s="77">
        <v>270</v>
      </c>
      <c r="N147" s="76">
        <v>390</v>
      </c>
      <c r="O147" s="77">
        <v>2437.5</v>
      </c>
      <c r="P147" s="76"/>
      <c r="Q147" s="76">
        <v>1500</v>
      </c>
      <c r="R147" s="78">
        <v>4000</v>
      </c>
      <c r="S147" s="76" t="s">
        <v>1018</v>
      </c>
      <c r="T147" s="77">
        <v>60</v>
      </c>
      <c r="U147" s="76">
        <v>510</v>
      </c>
      <c r="V147" s="77">
        <v>3187.5</v>
      </c>
      <c r="W147" s="76">
        <v>1.91</v>
      </c>
      <c r="X147" s="76">
        <v>1200</v>
      </c>
      <c r="Y147" s="78">
        <v>1211</v>
      </c>
    </row>
    <row r="148" spans="1:25" x14ac:dyDescent="0.3">
      <c r="A148" s="63" t="s">
        <v>782</v>
      </c>
      <c r="B148" s="53" t="s">
        <v>789</v>
      </c>
      <c r="C148" s="49">
        <v>10</v>
      </c>
      <c r="D148" s="50" t="s">
        <v>770</v>
      </c>
      <c r="E148" s="80" t="s">
        <v>801</v>
      </c>
      <c r="F148" s="81">
        <v>268</v>
      </c>
      <c r="G148" s="80">
        <v>390</v>
      </c>
      <c r="H148" s="81">
        <v>2689.6551724137935</v>
      </c>
      <c r="I148" s="80"/>
      <c r="J148" s="80">
        <v>1478</v>
      </c>
      <c r="K148" s="82">
        <v>90</v>
      </c>
      <c r="L148" s="83" t="s">
        <v>800</v>
      </c>
      <c r="M148" s="81">
        <v>330</v>
      </c>
      <c r="N148" s="80">
        <v>390</v>
      </c>
      <c r="O148" s="81">
        <v>2689.6551724137935</v>
      </c>
      <c r="P148" s="80"/>
      <c r="Q148" s="80">
        <v>1173</v>
      </c>
      <c r="R148" s="82">
        <v>400</v>
      </c>
      <c r="S148" s="80" t="s">
        <v>799</v>
      </c>
      <c r="T148" s="81">
        <v>53</v>
      </c>
      <c r="U148" s="80">
        <v>480</v>
      </c>
      <c r="V148" s="81">
        <v>3310.344827586207</v>
      </c>
      <c r="W148" s="80">
        <v>1.91</v>
      </c>
      <c r="X148" s="80">
        <v>1173</v>
      </c>
      <c r="Y148" s="82">
        <v>81</v>
      </c>
    </row>
    <row r="149" spans="1:25" x14ac:dyDescent="0.3">
      <c r="A149" s="63" t="s">
        <v>782</v>
      </c>
      <c r="B149" s="53" t="s">
        <v>789</v>
      </c>
      <c r="C149" s="49">
        <v>10</v>
      </c>
      <c r="D149" s="50" t="s">
        <v>143</v>
      </c>
      <c r="E149" s="80" t="s">
        <v>1115</v>
      </c>
      <c r="F149" s="81">
        <v>268</v>
      </c>
      <c r="G149" s="80">
        <v>390</v>
      </c>
      <c r="H149" s="81">
        <v>2689.6551724137935</v>
      </c>
      <c r="I149" s="80"/>
      <c r="J149" s="80">
        <v>1478</v>
      </c>
      <c r="K149" s="82">
        <v>1200</v>
      </c>
      <c r="L149" s="83" t="s">
        <v>1014</v>
      </c>
      <c r="M149" s="81">
        <v>330</v>
      </c>
      <c r="N149" s="80">
        <v>390</v>
      </c>
      <c r="O149" s="81">
        <v>2689.6551724137935</v>
      </c>
      <c r="P149" s="80"/>
      <c r="Q149" s="80">
        <v>1173</v>
      </c>
      <c r="R149" s="82">
        <v>4800</v>
      </c>
      <c r="S149" s="80" t="s">
        <v>1015</v>
      </c>
      <c r="T149" s="81">
        <v>53</v>
      </c>
      <c r="U149" s="80">
        <v>480</v>
      </c>
      <c r="V149" s="81">
        <v>3310.344827586207</v>
      </c>
      <c r="W149" s="80">
        <v>1.91</v>
      </c>
      <c r="X149" s="80">
        <v>1173</v>
      </c>
      <c r="Y149" s="82">
        <v>880</v>
      </c>
    </row>
    <row r="150" spans="1:25" x14ac:dyDescent="0.3">
      <c r="A150" s="63" t="s">
        <v>782</v>
      </c>
      <c r="B150" s="53" t="s">
        <v>789</v>
      </c>
      <c r="C150" s="49">
        <v>10</v>
      </c>
      <c r="D150" s="50" t="s">
        <v>144</v>
      </c>
      <c r="E150" s="80" t="s">
        <v>1019</v>
      </c>
      <c r="F150" s="81">
        <v>270</v>
      </c>
      <c r="G150" s="80">
        <v>390</v>
      </c>
      <c r="H150" s="81">
        <v>2437.5</v>
      </c>
      <c r="I150" s="80"/>
      <c r="J150" s="80">
        <v>1478</v>
      </c>
      <c r="K150" s="82">
        <v>1200</v>
      </c>
      <c r="L150" s="83" t="s">
        <v>1020</v>
      </c>
      <c r="M150" s="81">
        <v>330</v>
      </c>
      <c r="N150" s="80">
        <v>390</v>
      </c>
      <c r="O150" s="81">
        <v>2437.5</v>
      </c>
      <c r="P150" s="80"/>
      <c r="Q150" s="80">
        <v>1173</v>
      </c>
      <c r="R150" s="82">
        <v>4800</v>
      </c>
      <c r="S150" s="80" t="s">
        <v>1021</v>
      </c>
      <c r="T150" s="81">
        <v>60</v>
      </c>
      <c r="U150" s="80">
        <v>510</v>
      </c>
      <c r="V150" s="81">
        <v>3187.5</v>
      </c>
      <c r="W150" s="80">
        <v>1.91</v>
      </c>
      <c r="X150" s="80">
        <v>1173</v>
      </c>
      <c r="Y150" s="82">
        <v>1211</v>
      </c>
    </row>
    <row r="151" spans="1:25" x14ac:dyDescent="0.3">
      <c r="A151" s="63" t="s">
        <v>782</v>
      </c>
      <c r="B151" s="54" t="s">
        <v>776</v>
      </c>
      <c r="C151" s="49">
        <v>4</v>
      </c>
      <c r="D151" s="50" t="s">
        <v>145</v>
      </c>
      <c r="E151" s="80" t="s">
        <v>849</v>
      </c>
      <c r="F151" s="81">
        <v>55</v>
      </c>
      <c r="G151" s="80">
        <v>52</v>
      </c>
      <c r="H151" s="81">
        <v>1436.8421052631588</v>
      </c>
      <c r="I151" s="80"/>
      <c r="J151" s="80">
        <v>660</v>
      </c>
      <c r="K151" s="82">
        <v>14</v>
      </c>
      <c r="L151" s="83" t="s">
        <v>850</v>
      </c>
      <c r="M151" s="81">
        <v>90</v>
      </c>
      <c r="N151" s="80">
        <v>52</v>
      </c>
      <c r="O151" s="81">
        <v>1436.8421052631588</v>
      </c>
      <c r="P151" s="80"/>
      <c r="Q151" s="80">
        <v>825</v>
      </c>
      <c r="R151" s="82">
        <v>800</v>
      </c>
      <c r="S151" s="80" t="s">
        <v>851</v>
      </c>
      <c r="T151" s="81">
        <v>24</v>
      </c>
      <c r="U151" s="80">
        <v>62</v>
      </c>
      <c r="V151" s="81">
        <v>1713.1578947368432</v>
      </c>
      <c r="W151" s="80">
        <v>0.47</v>
      </c>
      <c r="X151" s="80">
        <v>700</v>
      </c>
      <c r="Y151" s="82">
        <v>13</v>
      </c>
    </row>
    <row r="152" spans="1:25" x14ac:dyDescent="0.3">
      <c r="A152" s="62" t="s">
        <v>782</v>
      </c>
      <c r="B152" s="55" t="s">
        <v>776</v>
      </c>
      <c r="C152" s="45">
        <v>4</v>
      </c>
      <c r="D152" s="46" t="s">
        <v>146</v>
      </c>
      <c r="E152" s="76" t="s">
        <v>1105</v>
      </c>
      <c r="F152" s="77">
        <v>67</v>
      </c>
      <c r="G152" s="76">
        <v>70</v>
      </c>
      <c r="H152" s="77">
        <v>1750</v>
      </c>
      <c r="I152" s="76"/>
      <c r="J152" s="76">
        <v>835</v>
      </c>
      <c r="K152" s="78">
        <v>30</v>
      </c>
      <c r="L152" s="79" t="s">
        <v>1103</v>
      </c>
      <c r="M152" s="77">
        <v>130</v>
      </c>
      <c r="N152" s="76">
        <v>70</v>
      </c>
      <c r="O152" s="77">
        <v>1750</v>
      </c>
      <c r="P152" s="76"/>
      <c r="Q152" s="76">
        <v>1044</v>
      </c>
      <c r="R152" s="78">
        <v>2000</v>
      </c>
      <c r="S152" s="76" t="s">
        <v>1104</v>
      </c>
      <c r="T152" s="77">
        <v>25</v>
      </c>
      <c r="U152" s="76">
        <v>90</v>
      </c>
      <c r="V152" s="77">
        <v>2250</v>
      </c>
      <c r="W152" s="76">
        <v>0.52</v>
      </c>
      <c r="X152" s="76">
        <v>835</v>
      </c>
      <c r="Y152" s="78">
        <v>18</v>
      </c>
    </row>
    <row r="153" spans="1:25" x14ac:dyDescent="0.3">
      <c r="A153" s="62" t="s">
        <v>782</v>
      </c>
      <c r="B153" s="55" t="s">
        <v>776</v>
      </c>
      <c r="C153" s="45">
        <v>5</v>
      </c>
      <c r="D153" s="46" t="s">
        <v>147</v>
      </c>
      <c r="E153" s="76" t="s">
        <v>868</v>
      </c>
      <c r="F153" s="77">
        <v>157</v>
      </c>
      <c r="G153" s="76">
        <v>135</v>
      </c>
      <c r="H153" s="77">
        <v>1620</v>
      </c>
      <c r="I153" s="76"/>
      <c r="J153" s="76">
        <v>1170</v>
      </c>
      <c r="K153" s="78">
        <v>186</v>
      </c>
      <c r="L153" s="79" t="s">
        <v>869</v>
      </c>
      <c r="M153" s="77">
        <v>221</v>
      </c>
      <c r="N153" s="76">
        <v>135</v>
      </c>
      <c r="O153" s="77">
        <v>1620</v>
      </c>
      <c r="P153" s="76"/>
      <c r="Q153" s="76">
        <v>1260</v>
      </c>
      <c r="R153" s="78">
        <v>3200</v>
      </c>
      <c r="S153" s="76" t="s">
        <v>1175</v>
      </c>
      <c r="T153" s="76" t="s">
        <v>1175</v>
      </c>
      <c r="U153" s="76" t="s">
        <v>1175</v>
      </c>
      <c r="V153" s="76" t="s">
        <v>1175</v>
      </c>
      <c r="W153" s="76" t="s">
        <v>1175</v>
      </c>
      <c r="X153" s="76" t="s">
        <v>1175</v>
      </c>
      <c r="Y153" s="76" t="s">
        <v>1175</v>
      </c>
    </row>
    <row r="154" spans="1:25" x14ac:dyDescent="0.3">
      <c r="A154" s="62" t="s">
        <v>782</v>
      </c>
      <c r="B154" s="55" t="s">
        <v>776</v>
      </c>
      <c r="C154" s="45">
        <v>6</v>
      </c>
      <c r="D154" s="46" t="s">
        <v>148</v>
      </c>
      <c r="E154" s="76" t="s">
        <v>868</v>
      </c>
      <c r="F154" s="77">
        <v>157</v>
      </c>
      <c r="G154" s="76">
        <v>135</v>
      </c>
      <c r="H154" s="77">
        <v>1928.5714285714284</v>
      </c>
      <c r="I154" s="76"/>
      <c r="J154" s="76">
        <v>1170</v>
      </c>
      <c r="K154" s="78">
        <v>186</v>
      </c>
      <c r="L154" s="79" t="s">
        <v>869</v>
      </c>
      <c r="M154" s="77">
        <v>221</v>
      </c>
      <c r="N154" s="76">
        <v>135</v>
      </c>
      <c r="O154" s="77">
        <v>1928.5714285714284</v>
      </c>
      <c r="P154" s="76"/>
      <c r="Q154" s="76">
        <v>1260</v>
      </c>
      <c r="R154" s="78">
        <v>3200</v>
      </c>
      <c r="S154" s="76" t="s">
        <v>1175</v>
      </c>
      <c r="T154" s="76" t="s">
        <v>1175</v>
      </c>
      <c r="U154" s="76" t="s">
        <v>1175</v>
      </c>
      <c r="V154" s="76" t="s">
        <v>1175</v>
      </c>
      <c r="W154" s="76" t="s">
        <v>1175</v>
      </c>
      <c r="X154" s="76" t="s">
        <v>1175</v>
      </c>
      <c r="Y154" s="76" t="s">
        <v>1175</v>
      </c>
    </row>
    <row r="155" spans="1:25" x14ac:dyDescent="0.3">
      <c r="A155" s="63" t="s">
        <v>782</v>
      </c>
      <c r="B155" s="54" t="s">
        <v>776</v>
      </c>
      <c r="C155" s="49">
        <v>7</v>
      </c>
      <c r="D155" s="50" t="s">
        <v>149</v>
      </c>
      <c r="E155" s="80" t="s">
        <v>1109</v>
      </c>
      <c r="F155" s="81">
        <v>203</v>
      </c>
      <c r="G155" s="80">
        <v>240</v>
      </c>
      <c r="H155" s="81">
        <v>1870.1298701298701</v>
      </c>
      <c r="I155" s="80"/>
      <c r="J155" s="80">
        <v>1000</v>
      </c>
      <c r="K155" s="82">
        <v>252</v>
      </c>
      <c r="L155" s="83" t="s">
        <v>1110</v>
      </c>
      <c r="M155" s="81">
        <v>237</v>
      </c>
      <c r="N155" s="80">
        <v>240</v>
      </c>
      <c r="O155" s="81">
        <v>1870.1298701298701</v>
      </c>
      <c r="P155" s="80"/>
      <c r="Q155" s="80">
        <v>1250</v>
      </c>
      <c r="R155" s="82">
        <v>4400</v>
      </c>
      <c r="S155" s="80" t="s">
        <v>1111</v>
      </c>
      <c r="T155" s="81">
        <v>44</v>
      </c>
      <c r="U155" s="80">
        <v>295</v>
      </c>
      <c r="V155" s="81">
        <v>2298.7012987012986</v>
      </c>
      <c r="W155" s="80">
        <v>1.4</v>
      </c>
      <c r="X155" s="80">
        <v>1000</v>
      </c>
      <c r="Y155" s="82">
        <v>252</v>
      </c>
    </row>
    <row r="156" spans="1:25" x14ac:dyDescent="0.3">
      <c r="A156" s="63" t="s">
        <v>782</v>
      </c>
      <c r="B156" s="54" t="s">
        <v>776</v>
      </c>
      <c r="C156" s="49">
        <v>7</v>
      </c>
      <c r="D156" s="50" t="s">
        <v>150</v>
      </c>
      <c r="E156" s="80" t="s">
        <v>1105</v>
      </c>
      <c r="F156" s="81">
        <v>132</v>
      </c>
      <c r="G156" s="80">
        <v>220</v>
      </c>
      <c r="H156" s="81">
        <v>2808.5106382978724</v>
      </c>
      <c r="I156" s="80"/>
      <c r="J156" s="80">
        <v>773</v>
      </c>
      <c r="K156" s="82">
        <v>252</v>
      </c>
      <c r="L156" s="83" t="s">
        <v>1103</v>
      </c>
      <c r="M156" s="81">
        <v>171</v>
      </c>
      <c r="N156" s="80">
        <v>220</v>
      </c>
      <c r="O156" s="81">
        <v>2808.5106382978724</v>
      </c>
      <c r="P156" s="80"/>
      <c r="Q156" s="80">
        <v>966</v>
      </c>
      <c r="R156" s="82">
        <v>3200</v>
      </c>
      <c r="S156" s="80" t="s">
        <v>1104</v>
      </c>
      <c r="T156" s="81">
        <v>44</v>
      </c>
      <c r="U156" s="80">
        <v>270</v>
      </c>
      <c r="V156" s="81">
        <v>3446.8085106382978</v>
      </c>
      <c r="W156" s="80">
        <v>1.4</v>
      </c>
      <c r="X156" s="80">
        <v>773</v>
      </c>
      <c r="Y156" s="82">
        <v>252</v>
      </c>
    </row>
    <row r="157" spans="1:25" x14ac:dyDescent="0.3">
      <c r="A157" s="62" t="s">
        <v>782</v>
      </c>
      <c r="B157" s="55" t="s">
        <v>776</v>
      </c>
      <c r="C157" s="45">
        <v>7</v>
      </c>
      <c r="D157" s="46" t="s">
        <v>151</v>
      </c>
      <c r="E157" s="76" t="s">
        <v>1109</v>
      </c>
      <c r="F157" s="77">
        <v>203</v>
      </c>
      <c r="G157" s="76">
        <v>240</v>
      </c>
      <c r="H157" s="77">
        <v>2149.2537313432836</v>
      </c>
      <c r="I157" s="76"/>
      <c r="J157" s="76">
        <v>1000</v>
      </c>
      <c r="K157" s="78">
        <v>252</v>
      </c>
      <c r="L157" s="79" t="s">
        <v>1110</v>
      </c>
      <c r="M157" s="77">
        <v>237</v>
      </c>
      <c r="N157" s="76">
        <v>240</v>
      </c>
      <c r="O157" s="77">
        <v>2149.2537313432836</v>
      </c>
      <c r="P157" s="76"/>
      <c r="Q157" s="76">
        <v>1250</v>
      </c>
      <c r="R157" s="78">
        <v>4400</v>
      </c>
      <c r="S157" s="76" t="s">
        <v>1111</v>
      </c>
      <c r="T157" s="77">
        <v>44</v>
      </c>
      <c r="U157" s="76">
        <v>295</v>
      </c>
      <c r="V157" s="77">
        <v>2641.7910447761192</v>
      </c>
      <c r="W157" s="76">
        <v>1.4</v>
      </c>
      <c r="X157" s="76">
        <v>1000</v>
      </c>
      <c r="Y157" s="78">
        <v>252</v>
      </c>
    </row>
    <row r="158" spans="1:25" x14ac:dyDescent="0.3">
      <c r="A158" s="62" t="s">
        <v>782</v>
      </c>
      <c r="B158" s="55" t="s">
        <v>776</v>
      </c>
      <c r="C158" s="45">
        <v>7</v>
      </c>
      <c r="D158" s="46" t="s">
        <v>152</v>
      </c>
      <c r="E158" s="76" t="s">
        <v>1109</v>
      </c>
      <c r="F158" s="77">
        <v>203</v>
      </c>
      <c r="G158" s="76">
        <v>240</v>
      </c>
      <c r="H158" s="77">
        <v>1674.4186046511627</v>
      </c>
      <c r="I158" s="76"/>
      <c r="J158" s="76">
        <v>1000</v>
      </c>
      <c r="K158" s="78">
        <v>252</v>
      </c>
      <c r="L158" s="79" t="s">
        <v>1110</v>
      </c>
      <c r="M158" s="77">
        <v>237</v>
      </c>
      <c r="N158" s="76">
        <v>240</v>
      </c>
      <c r="O158" s="77">
        <v>1674.4186046511627</v>
      </c>
      <c r="P158" s="76"/>
      <c r="Q158" s="76">
        <v>1250</v>
      </c>
      <c r="R158" s="78">
        <v>4400</v>
      </c>
      <c r="S158" s="76" t="s">
        <v>1111</v>
      </c>
      <c r="T158" s="77">
        <v>44</v>
      </c>
      <c r="U158" s="76">
        <v>295</v>
      </c>
      <c r="V158" s="77">
        <v>2058.1395348837209</v>
      </c>
      <c r="W158" s="76">
        <v>1.4</v>
      </c>
      <c r="X158" s="76">
        <v>1000</v>
      </c>
      <c r="Y158" s="78">
        <v>252</v>
      </c>
    </row>
    <row r="159" spans="1:25" x14ac:dyDescent="0.3">
      <c r="A159" s="63" t="s">
        <v>782</v>
      </c>
      <c r="B159" s="54" t="s">
        <v>776</v>
      </c>
      <c r="C159" s="49">
        <v>8</v>
      </c>
      <c r="D159" s="50" t="s">
        <v>153</v>
      </c>
      <c r="E159" s="80" t="s">
        <v>1022</v>
      </c>
      <c r="F159" s="81">
        <v>234</v>
      </c>
      <c r="G159" s="80">
        <v>320</v>
      </c>
      <c r="H159" s="81">
        <v>1600</v>
      </c>
      <c r="I159" s="80"/>
      <c r="J159" s="80">
        <v>1150</v>
      </c>
      <c r="K159" s="82">
        <v>1030</v>
      </c>
      <c r="L159" s="83" t="s">
        <v>1023</v>
      </c>
      <c r="M159" s="81">
        <v>294</v>
      </c>
      <c r="N159" s="80">
        <v>320</v>
      </c>
      <c r="O159" s="81">
        <v>1600</v>
      </c>
      <c r="P159" s="80"/>
      <c r="Q159" s="80">
        <v>1438</v>
      </c>
      <c r="R159" s="82">
        <v>4000</v>
      </c>
      <c r="S159" s="80" t="s">
        <v>1024</v>
      </c>
      <c r="T159" s="81">
        <v>60</v>
      </c>
      <c r="U159" s="80">
        <v>420</v>
      </c>
      <c r="V159" s="81">
        <v>2100</v>
      </c>
      <c r="W159" s="80">
        <v>1.91</v>
      </c>
      <c r="X159" s="80">
        <v>1150</v>
      </c>
      <c r="Y159" s="82">
        <v>650</v>
      </c>
    </row>
    <row r="160" spans="1:25" x14ac:dyDescent="0.3">
      <c r="A160" s="62" t="s">
        <v>782</v>
      </c>
      <c r="B160" s="55" t="s">
        <v>776</v>
      </c>
      <c r="C160" s="45">
        <v>8</v>
      </c>
      <c r="D160" s="46" t="s">
        <v>154</v>
      </c>
      <c r="E160" s="76" t="s">
        <v>1003</v>
      </c>
      <c r="F160" s="77">
        <v>200</v>
      </c>
      <c r="G160" s="76">
        <v>320</v>
      </c>
      <c r="H160" s="77">
        <v>1900.9900990099009</v>
      </c>
      <c r="I160" s="76"/>
      <c r="J160" s="76">
        <v>950</v>
      </c>
      <c r="K160" s="78">
        <v>1030</v>
      </c>
      <c r="L160" s="79" t="s">
        <v>1103</v>
      </c>
      <c r="M160" s="77">
        <v>244</v>
      </c>
      <c r="N160" s="76">
        <v>320</v>
      </c>
      <c r="O160" s="77">
        <v>1900.9900990099009</v>
      </c>
      <c r="P160" s="76"/>
      <c r="Q160" s="76">
        <v>1188</v>
      </c>
      <c r="R160" s="78">
        <v>4800</v>
      </c>
      <c r="S160" s="76" t="s">
        <v>1025</v>
      </c>
      <c r="T160" s="77">
        <v>60</v>
      </c>
      <c r="U160" s="76">
        <v>420</v>
      </c>
      <c r="V160" s="77">
        <v>2495.0495049504952</v>
      </c>
      <c r="W160" s="76">
        <v>1.91</v>
      </c>
      <c r="X160" s="76">
        <v>950</v>
      </c>
      <c r="Y160" s="78">
        <v>650</v>
      </c>
    </row>
    <row r="161" spans="1:25" x14ac:dyDescent="0.3">
      <c r="A161" s="62" t="s">
        <v>782</v>
      </c>
      <c r="B161" s="55" t="s">
        <v>776</v>
      </c>
      <c r="C161" s="45">
        <v>8</v>
      </c>
      <c r="D161" s="46" t="s">
        <v>155</v>
      </c>
      <c r="E161" s="76" t="s">
        <v>1003</v>
      </c>
      <c r="F161" s="77">
        <v>225</v>
      </c>
      <c r="G161" s="76">
        <v>320</v>
      </c>
      <c r="H161" s="77">
        <v>1846.1538461538462</v>
      </c>
      <c r="I161" s="76"/>
      <c r="J161" s="76">
        <v>1100</v>
      </c>
      <c r="K161" s="78">
        <v>1030</v>
      </c>
      <c r="L161" s="79" t="s">
        <v>1103</v>
      </c>
      <c r="M161" s="77">
        <v>285</v>
      </c>
      <c r="N161" s="76">
        <v>320</v>
      </c>
      <c r="O161" s="77">
        <v>1846.1538461538462</v>
      </c>
      <c r="P161" s="76"/>
      <c r="Q161" s="76">
        <v>1375</v>
      </c>
      <c r="R161" s="78">
        <v>4800</v>
      </c>
      <c r="S161" s="76" t="s">
        <v>1025</v>
      </c>
      <c r="T161" s="77">
        <v>60</v>
      </c>
      <c r="U161" s="76">
        <v>420</v>
      </c>
      <c r="V161" s="77">
        <v>2423.0769230769229</v>
      </c>
      <c r="W161" s="76">
        <v>1.91</v>
      </c>
      <c r="X161" s="76">
        <v>1100</v>
      </c>
      <c r="Y161" s="78">
        <v>650</v>
      </c>
    </row>
    <row r="162" spans="1:25" x14ac:dyDescent="0.3">
      <c r="A162" s="62" t="s">
        <v>782</v>
      </c>
      <c r="B162" s="55" t="s">
        <v>776</v>
      </c>
      <c r="C162" s="45">
        <v>9</v>
      </c>
      <c r="D162" s="46" t="s">
        <v>156</v>
      </c>
      <c r="E162" s="76" t="s">
        <v>1105</v>
      </c>
      <c r="F162" s="77">
        <v>246</v>
      </c>
      <c r="G162" s="76">
        <v>490</v>
      </c>
      <c r="H162" s="77">
        <v>1872.6114649681529</v>
      </c>
      <c r="I162" s="76"/>
      <c r="J162" s="76">
        <v>920</v>
      </c>
      <c r="K162" s="78">
        <v>1070</v>
      </c>
      <c r="L162" s="79" t="s">
        <v>1103</v>
      </c>
      <c r="M162" s="77">
        <v>311</v>
      </c>
      <c r="N162" s="76">
        <v>490</v>
      </c>
      <c r="O162" s="77">
        <v>1872.6114649681529</v>
      </c>
      <c r="P162" s="76"/>
      <c r="Q162" s="76">
        <v>1150</v>
      </c>
      <c r="R162" s="78">
        <v>4800</v>
      </c>
      <c r="S162" s="76" t="s">
        <v>1104</v>
      </c>
      <c r="T162" s="77">
        <v>65</v>
      </c>
      <c r="U162" s="76">
        <v>630</v>
      </c>
      <c r="V162" s="77">
        <v>2407.6433121019109</v>
      </c>
      <c r="W162" s="76">
        <v>2.71</v>
      </c>
      <c r="X162" s="76">
        <v>920</v>
      </c>
      <c r="Y162" s="78">
        <v>935</v>
      </c>
    </row>
    <row r="163" spans="1:25" x14ac:dyDescent="0.3">
      <c r="A163" s="62" t="s">
        <v>782</v>
      </c>
      <c r="B163" s="55" t="s">
        <v>776</v>
      </c>
      <c r="C163" s="45">
        <v>9</v>
      </c>
      <c r="D163" s="46" t="s">
        <v>157</v>
      </c>
      <c r="E163" s="76" t="s">
        <v>1105</v>
      </c>
      <c r="F163" s="77">
        <v>246</v>
      </c>
      <c r="G163" s="76">
        <v>490</v>
      </c>
      <c r="H163" s="77">
        <v>1872.6114649681529</v>
      </c>
      <c r="I163" s="76"/>
      <c r="J163" s="76">
        <v>920</v>
      </c>
      <c r="K163" s="78">
        <v>1070</v>
      </c>
      <c r="L163" s="79" t="s">
        <v>1103</v>
      </c>
      <c r="M163" s="77">
        <v>311</v>
      </c>
      <c r="N163" s="76">
        <v>490</v>
      </c>
      <c r="O163" s="77">
        <v>1872.6114649681529</v>
      </c>
      <c r="P163" s="76"/>
      <c r="Q163" s="76">
        <v>1150</v>
      </c>
      <c r="R163" s="78">
        <v>4800</v>
      </c>
      <c r="S163" s="76" t="s">
        <v>1104</v>
      </c>
      <c r="T163" s="77">
        <v>65</v>
      </c>
      <c r="U163" s="76">
        <v>630</v>
      </c>
      <c r="V163" s="77">
        <v>2407.6433121019109</v>
      </c>
      <c r="W163" s="76">
        <v>2.71</v>
      </c>
      <c r="X163" s="76">
        <v>920</v>
      </c>
      <c r="Y163" s="78">
        <v>935</v>
      </c>
    </row>
    <row r="164" spans="1:25" x14ac:dyDescent="0.3">
      <c r="A164" s="63" t="s">
        <v>782</v>
      </c>
      <c r="B164" s="54" t="s">
        <v>776</v>
      </c>
      <c r="C164" s="49">
        <v>10</v>
      </c>
      <c r="D164" s="50" t="s">
        <v>158</v>
      </c>
      <c r="E164" s="80" t="s">
        <v>1026</v>
      </c>
      <c r="F164" s="81">
        <v>235</v>
      </c>
      <c r="G164" s="80">
        <v>750</v>
      </c>
      <c r="H164" s="81">
        <v>2045.4545454545453</v>
      </c>
      <c r="I164" s="80"/>
      <c r="J164" s="80">
        <v>757</v>
      </c>
      <c r="K164" s="82">
        <v>1260</v>
      </c>
      <c r="L164" s="83" t="s">
        <v>1027</v>
      </c>
      <c r="M164" s="81">
        <v>334</v>
      </c>
      <c r="N164" s="80">
        <v>750</v>
      </c>
      <c r="O164" s="81">
        <v>2045.4545454545453</v>
      </c>
      <c r="P164" s="80"/>
      <c r="Q164" s="80">
        <v>606</v>
      </c>
      <c r="R164" s="82">
        <v>6000</v>
      </c>
      <c r="S164" s="80" t="s">
        <v>1028</v>
      </c>
      <c r="T164" s="81">
        <v>85</v>
      </c>
      <c r="U164" s="80">
        <v>950</v>
      </c>
      <c r="V164" s="81">
        <v>2590.9090909090905</v>
      </c>
      <c r="W164" s="80">
        <v>3.57</v>
      </c>
      <c r="X164" s="80">
        <v>757</v>
      </c>
      <c r="Y164" s="82">
        <v>1120</v>
      </c>
    </row>
    <row r="165" spans="1:25" x14ac:dyDescent="0.3">
      <c r="A165" s="62" t="s">
        <v>782</v>
      </c>
      <c r="B165" s="55" t="s">
        <v>776</v>
      </c>
      <c r="C165" s="45">
        <v>10</v>
      </c>
      <c r="D165" s="46" t="s">
        <v>159</v>
      </c>
      <c r="E165" s="76" t="s">
        <v>1026</v>
      </c>
      <c r="F165" s="77">
        <v>235</v>
      </c>
      <c r="G165" s="76">
        <v>750</v>
      </c>
      <c r="H165" s="77">
        <v>2250</v>
      </c>
      <c r="I165" s="76"/>
      <c r="J165" s="76">
        <v>757</v>
      </c>
      <c r="K165" s="78">
        <v>1260</v>
      </c>
      <c r="L165" s="79" t="s">
        <v>1027</v>
      </c>
      <c r="M165" s="77">
        <v>334</v>
      </c>
      <c r="N165" s="76">
        <v>750</v>
      </c>
      <c r="O165" s="77">
        <v>2250</v>
      </c>
      <c r="P165" s="76"/>
      <c r="Q165" s="76">
        <v>606</v>
      </c>
      <c r="R165" s="78">
        <v>6000</v>
      </c>
      <c r="S165" s="76" t="s">
        <v>1028</v>
      </c>
      <c r="T165" s="77">
        <v>85</v>
      </c>
      <c r="U165" s="76">
        <v>950</v>
      </c>
      <c r="V165" s="77">
        <v>2850</v>
      </c>
      <c r="W165" s="76">
        <v>3.57</v>
      </c>
      <c r="X165" s="76">
        <v>757</v>
      </c>
      <c r="Y165" s="78">
        <v>1120</v>
      </c>
    </row>
    <row r="166" spans="1:25" x14ac:dyDescent="0.3">
      <c r="A166" s="63" t="s">
        <v>782</v>
      </c>
      <c r="B166" s="56" t="s">
        <v>776</v>
      </c>
      <c r="C166" s="49">
        <v>10</v>
      </c>
      <c r="D166" s="50" t="s">
        <v>160</v>
      </c>
      <c r="E166" s="80" t="s">
        <v>1105</v>
      </c>
      <c r="F166" s="81">
        <v>246</v>
      </c>
      <c r="G166" s="80">
        <v>490</v>
      </c>
      <c r="H166" s="81">
        <v>1973.1543624161072</v>
      </c>
      <c r="I166" s="80"/>
      <c r="J166" s="80">
        <v>920</v>
      </c>
      <c r="K166" s="82">
        <v>1070</v>
      </c>
      <c r="L166" s="83" t="s">
        <v>1103</v>
      </c>
      <c r="M166" s="81">
        <v>311</v>
      </c>
      <c r="N166" s="80">
        <v>490</v>
      </c>
      <c r="O166" s="81">
        <v>1973.1543624161072</v>
      </c>
      <c r="P166" s="80"/>
      <c r="Q166" s="80">
        <v>1150</v>
      </c>
      <c r="R166" s="82">
        <v>4800</v>
      </c>
      <c r="S166" s="80" t="s">
        <v>1104</v>
      </c>
      <c r="T166" s="81">
        <v>65</v>
      </c>
      <c r="U166" s="80">
        <v>630</v>
      </c>
      <c r="V166" s="81">
        <v>2536.9127516778522</v>
      </c>
      <c r="W166" s="80">
        <v>2.71</v>
      </c>
      <c r="X166" s="80">
        <v>920</v>
      </c>
      <c r="Y166" s="82">
        <v>935</v>
      </c>
    </row>
    <row r="167" spans="1:25" x14ac:dyDescent="0.3">
      <c r="A167" s="62" t="s">
        <v>782</v>
      </c>
      <c r="B167" s="57" t="s">
        <v>778</v>
      </c>
      <c r="C167" s="45">
        <v>2</v>
      </c>
      <c r="D167" s="46" t="s">
        <v>161</v>
      </c>
      <c r="E167" s="76" t="s">
        <v>1106</v>
      </c>
      <c r="F167" s="77">
        <v>62</v>
      </c>
      <c r="G167" s="76">
        <v>60</v>
      </c>
      <c r="H167" s="77">
        <v>1440</v>
      </c>
      <c r="I167" s="76"/>
      <c r="J167" s="76">
        <v>775</v>
      </c>
      <c r="K167" s="78">
        <v>16</v>
      </c>
      <c r="L167" s="79" t="s">
        <v>1107</v>
      </c>
      <c r="M167" s="77">
        <v>115</v>
      </c>
      <c r="N167" s="76">
        <v>60</v>
      </c>
      <c r="O167" s="77">
        <v>1440</v>
      </c>
      <c r="P167" s="76"/>
      <c r="Q167" s="76">
        <v>969</v>
      </c>
      <c r="R167" s="78">
        <v>1200</v>
      </c>
      <c r="S167" s="76" t="s">
        <v>1108</v>
      </c>
      <c r="T167" s="77">
        <v>24</v>
      </c>
      <c r="U167" s="76">
        <v>75</v>
      </c>
      <c r="V167" s="77">
        <v>1800</v>
      </c>
      <c r="W167" s="76">
        <v>0.47</v>
      </c>
      <c r="X167" s="76">
        <v>775</v>
      </c>
      <c r="Y167" s="78">
        <v>13</v>
      </c>
    </row>
    <row r="168" spans="1:25" x14ac:dyDescent="0.3">
      <c r="A168" s="62" t="s">
        <v>782</v>
      </c>
      <c r="B168" s="57" t="s">
        <v>778</v>
      </c>
      <c r="C168" s="45">
        <v>3</v>
      </c>
      <c r="D168" s="46" t="s">
        <v>162</v>
      </c>
      <c r="E168" s="76" t="s">
        <v>1105</v>
      </c>
      <c r="F168" s="77">
        <v>108</v>
      </c>
      <c r="G168" s="76">
        <v>110</v>
      </c>
      <c r="H168" s="77">
        <v>1375</v>
      </c>
      <c r="I168" s="76"/>
      <c r="J168" s="76">
        <v>790</v>
      </c>
      <c r="K168" s="78">
        <v>70</v>
      </c>
      <c r="L168" s="79" t="s">
        <v>1103</v>
      </c>
      <c r="M168" s="77">
        <v>154</v>
      </c>
      <c r="N168" s="76">
        <v>110</v>
      </c>
      <c r="O168" s="77">
        <v>1375</v>
      </c>
      <c r="P168" s="76"/>
      <c r="Q168" s="76">
        <v>988</v>
      </c>
      <c r="R168" s="78">
        <v>2800</v>
      </c>
      <c r="S168" s="76" t="s">
        <v>1104</v>
      </c>
      <c r="T168" s="77">
        <v>38</v>
      </c>
      <c r="U168" s="76">
        <v>175</v>
      </c>
      <c r="V168" s="77">
        <v>2187.5</v>
      </c>
      <c r="W168" s="76">
        <v>1.06</v>
      </c>
      <c r="X168" s="76">
        <v>790</v>
      </c>
      <c r="Y168" s="78">
        <v>38</v>
      </c>
    </row>
    <row r="169" spans="1:25" x14ac:dyDescent="0.3">
      <c r="A169" s="62" t="s">
        <v>782</v>
      </c>
      <c r="B169" s="57" t="s">
        <v>778</v>
      </c>
      <c r="C169" s="45">
        <v>4</v>
      </c>
      <c r="D169" s="46" t="s">
        <v>163</v>
      </c>
      <c r="E169" s="76" t="s">
        <v>1105</v>
      </c>
      <c r="F169" s="77">
        <v>108</v>
      </c>
      <c r="G169" s="76">
        <v>110</v>
      </c>
      <c r="H169" s="77">
        <v>2062.5</v>
      </c>
      <c r="I169" s="76"/>
      <c r="J169" s="76">
        <v>790</v>
      </c>
      <c r="K169" s="78">
        <v>70</v>
      </c>
      <c r="L169" s="79" t="s">
        <v>1103</v>
      </c>
      <c r="M169" s="77">
        <v>154</v>
      </c>
      <c r="N169" s="76">
        <v>110</v>
      </c>
      <c r="O169" s="77">
        <v>2062.5</v>
      </c>
      <c r="P169" s="76"/>
      <c r="Q169" s="76">
        <v>988</v>
      </c>
      <c r="R169" s="78">
        <v>2800</v>
      </c>
      <c r="S169" s="76" t="s">
        <v>1104</v>
      </c>
      <c r="T169" s="77">
        <v>38</v>
      </c>
      <c r="U169" s="76">
        <v>175</v>
      </c>
      <c r="V169" s="77">
        <v>3281.25</v>
      </c>
      <c r="W169" s="76">
        <v>1.06</v>
      </c>
      <c r="X169" s="76">
        <v>790</v>
      </c>
      <c r="Y169" s="78">
        <v>38</v>
      </c>
    </row>
    <row r="170" spans="1:25" x14ac:dyDescent="0.3">
      <c r="A170" s="62" t="s">
        <v>782</v>
      </c>
      <c r="B170" s="57" t="s">
        <v>778</v>
      </c>
      <c r="C170" s="45">
        <v>4</v>
      </c>
      <c r="D170" s="46" t="s">
        <v>164</v>
      </c>
      <c r="E170" s="76" t="s">
        <v>1105</v>
      </c>
      <c r="F170" s="77">
        <v>110</v>
      </c>
      <c r="G170" s="76">
        <v>110</v>
      </c>
      <c r="H170" s="77">
        <v>1692.3076923076924</v>
      </c>
      <c r="I170" s="76"/>
      <c r="J170" s="76">
        <v>790</v>
      </c>
      <c r="K170" s="78">
        <v>70</v>
      </c>
      <c r="L170" s="79" t="s">
        <v>1103</v>
      </c>
      <c r="M170" s="77">
        <v>158</v>
      </c>
      <c r="N170" s="76">
        <v>110</v>
      </c>
      <c r="O170" s="77">
        <v>1692.3076923076924</v>
      </c>
      <c r="P170" s="76"/>
      <c r="Q170" s="76">
        <v>988</v>
      </c>
      <c r="R170" s="78">
        <v>2800</v>
      </c>
      <c r="S170" s="76" t="s">
        <v>1104</v>
      </c>
      <c r="T170" s="77">
        <v>38</v>
      </c>
      <c r="U170" s="76">
        <v>175</v>
      </c>
      <c r="V170" s="77">
        <v>2692.3076923076924</v>
      </c>
      <c r="W170" s="76">
        <v>1.06</v>
      </c>
      <c r="X170" s="76">
        <v>790</v>
      </c>
      <c r="Y170" s="78">
        <v>38</v>
      </c>
    </row>
    <row r="171" spans="1:25" x14ac:dyDescent="0.3">
      <c r="A171" s="62" t="s">
        <v>782</v>
      </c>
      <c r="B171" s="57" t="s">
        <v>778</v>
      </c>
      <c r="C171" s="45">
        <v>4</v>
      </c>
      <c r="D171" s="46" t="s">
        <v>165</v>
      </c>
      <c r="E171" s="76" t="s">
        <v>1105</v>
      </c>
      <c r="F171" s="77">
        <v>110</v>
      </c>
      <c r="G171" s="76">
        <v>110</v>
      </c>
      <c r="H171" s="77">
        <v>1692.3076923076924</v>
      </c>
      <c r="I171" s="76"/>
      <c r="J171" s="76">
        <v>790</v>
      </c>
      <c r="K171" s="78">
        <v>70</v>
      </c>
      <c r="L171" s="79" t="s">
        <v>1103</v>
      </c>
      <c r="M171" s="77">
        <v>158</v>
      </c>
      <c r="N171" s="76">
        <v>110</v>
      </c>
      <c r="O171" s="77">
        <v>1692.3076923076924</v>
      </c>
      <c r="P171" s="76"/>
      <c r="Q171" s="76">
        <v>988</v>
      </c>
      <c r="R171" s="78">
        <v>2800</v>
      </c>
      <c r="S171" s="76" t="s">
        <v>1104</v>
      </c>
      <c r="T171" s="77">
        <v>38</v>
      </c>
      <c r="U171" s="76">
        <v>175</v>
      </c>
      <c r="V171" s="77">
        <v>2692.3076923076924</v>
      </c>
      <c r="W171" s="76">
        <v>1.06</v>
      </c>
      <c r="X171" s="76">
        <v>790</v>
      </c>
      <c r="Y171" s="78">
        <v>38</v>
      </c>
    </row>
    <row r="172" spans="1:25" x14ac:dyDescent="0.3">
      <c r="A172" s="63" t="s">
        <v>782</v>
      </c>
      <c r="B172" s="58" t="s">
        <v>778</v>
      </c>
      <c r="C172" s="49">
        <v>5</v>
      </c>
      <c r="D172" s="50" t="s">
        <v>166</v>
      </c>
      <c r="E172" s="80" t="s">
        <v>1105</v>
      </c>
      <c r="F172" s="81">
        <v>110</v>
      </c>
      <c r="G172" s="80">
        <v>110</v>
      </c>
      <c r="H172" s="81">
        <v>1783.7837837837835</v>
      </c>
      <c r="I172" s="80"/>
      <c r="J172" s="80">
        <v>790</v>
      </c>
      <c r="K172" s="82">
        <v>70</v>
      </c>
      <c r="L172" s="83" t="s">
        <v>1103</v>
      </c>
      <c r="M172" s="81">
        <v>158</v>
      </c>
      <c r="N172" s="80">
        <v>110</v>
      </c>
      <c r="O172" s="81">
        <v>1783.7837837837835</v>
      </c>
      <c r="P172" s="80"/>
      <c r="Q172" s="80">
        <v>988</v>
      </c>
      <c r="R172" s="82">
        <v>2800</v>
      </c>
      <c r="S172" s="80" t="s">
        <v>1104</v>
      </c>
      <c r="T172" s="81">
        <v>38</v>
      </c>
      <c r="U172" s="80">
        <v>175</v>
      </c>
      <c r="V172" s="81">
        <v>2837.8378378378375</v>
      </c>
      <c r="W172" s="80">
        <v>1.06</v>
      </c>
      <c r="X172" s="80">
        <v>790</v>
      </c>
      <c r="Y172" s="82">
        <v>38</v>
      </c>
    </row>
    <row r="173" spans="1:25" x14ac:dyDescent="0.3">
      <c r="A173" s="62" t="s">
        <v>782</v>
      </c>
      <c r="B173" s="57" t="s">
        <v>778</v>
      </c>
      <c r="C173" s="45">
        <v>5</v>
      </c>
      <c r="D173" s="46" t="s">
        <v>167</v>
      </c>
      <c r="E173" s="76" t="s">
        <v>863</v>
      </c>
      <c r="F173" s="77">
        <v>194</v>
      </c>
      <c r="G173" s="76">
        <v>240</v>
      </c>
      <c r="H173" s="77">
        <v>1920</v>
      </c>
      <c r="I173" s="76"/>
      <c r="J173" s="76">
        <v>1000</v>
      </c>
      <c r="K173" s="78">
        <v>252</v>
      </c>
      <c r="L173" s="79" t="s">
        <v>864</v>
      </c>
      <c r="M173" s="77">
        <v>237</v>
      </c>
      <c r="N173" s="76">
        <v>240</v>
      </c>
      <c r="O173" s="77">
        <v>1920</v>
      </c>
      <c r="P173" s="76"/>
      <c r="Q173" s="76">
        <v>1250</v>
      </c>
      <c r="R173" s="78">
        <v>4400</v>
      </c>
      <c r="S173" s="76" t="s">
        <v>865</v>
      </c>
      <c r="T173" s="77">
        <v>44</v>
      </c>
      <c r="U173" s="76">
        <v>295</v>
      </c>
      <c r="V173" s="77">
        <v>2360</v>
      </c>
      <c r="W173" s="76">
        <v>1.4</v>
      </c>
      <c r="X173" s="76">
        <v>1000</v>
      </c>
      <c r="Y173" s="78">
        <v>252</v>
      </c>
    </row>
    <row r="174" spans="1:25" x14ac:dyDescent="0.3">
      <c r="A174" s="62" t="s">
        <v>782</v>
      </c>
      <c r="B174" s="57" t="s">
        <v>778</v>
      </c>
      <c r="C174" s="45">
        <v>5</v>
      </c>
      <c r="D174" s="46" t="s">
        <v>168</v>
      </c>
      <c r="E174" s="76" t="s">
        <v>1003</v>
      </c>
      <c r="F174" s="77">
        <v>150</v>
      </c>
      <c r="G174" s="76">
        <v>135</v>
      </c>
      <c r="H174" s="77">
        <v>1800</v>
      </c>
      <c r="I174" s="76"/>
      <c r="J174" s="76">
        <v>925</v>
      </c>
      <c r="K174" s="78">
        <v>109</v>
      </c>
      <c r="L174" s="79" t="s">
        <v>1004</v>
      </c>
      <c r="M174" s="77">
        <v>194</v>
      </c>
      <c r="N174" s="76">
        <v>135</v>
      </c>
      <c r="O174" s="77">
        <v>1800</v>
      </c>
      <c r="P174" s="76"/>
      <c r="Q174" s="76">
        <v>1156</v>
      </c>
      <c r="R174" s="78">
        <v>2800</v>
      </c>
      <c r="S174" s="76" t="s">
        <v>1005</v>
      </c>
      <c r="T174" s="77">
        <v>38</v>
      </c>
      <c r="U174" s="76">
        <v>175</v>
      </c>
      <c r="V174" s="77">
        <v>2333.3333333333335</v>
      </c>
      <c r="W174" s="76">
        <v>1.06</v>
      </c>
      <c r="X174" s="76">
        <v>925</v>
      </c>
      <c r="Y174" s="78">
        <v>98</v>
      </c>
    </row>
    <row r="175" spans="1:25" x14ac:dyDescent="0.3">
      <c r="A175" s="63" t="s">
        <v>782</v>
      </c>
      <c r="B175" s="58" t="s">
        <v>778</v>
      </c>
      <c r="C175" s="49">
        <v>6</v>
      </c>
      <c r="D175" s="50" t="s">
        <v>169</v>
      </c>
      <c r="E175" s="80" t="s">
        <v>1085</v>
      </c>
      <c r="F175" s="81">
        <v>169</v>
      </c>
      <c r="G175" s="80">
        <v>300</v>
      </c>
      <c r="H175" s="81">
        <v>1935.4838709677417</v>
      </c>
      <c r="I175" s="80"/>
      <c r="J175" s="80">
        <v>805</v>
      </c>
      <c r="K175" s="82">
        <v>600</v>
      </c>
      <c r="L175" s="83" t="s">
        <v>1086</v>
      </c>
      <c r="M175" s="81">
        <v>227</v>
      </c>
      <c r="N175" s="80">
        <v>300</v>
      </c>
      <c r="O175" s="81">
        <v>1935.4838709677417</v>
      </c>
      <c r="P175" s="80"/>
      <c r="Q175" s="80">
        <v>1006</v>
      </c>
      <c r="R175" s="82">
        <v>4400</v>
      </c>
      <c r="S175" s="80" t="s">
        <v>1087</v>
      </c>
      <c r="T175" s="81">
        <v>53</v>
      </c>
      <c r="U175" s="80">
        <v>380</v>
      </c>
      <c r="V175" s="81">
        <v>2451.6129032258063</v>
      </c>
      <c r="W175" s="80">
        <v>1.91</v>
      </c>
      <c r="X175" s="80">
        <v>805</v>
      </c>
      <c r="Y175" s="82">
        <v>650</v>
      </c>
    </row>
    <row r="176" spans="1:25" x14ac:dyDescent="0.3">
      <c r="A176" s="62" t="s">
        <v>782</v>
      </c>
      <c r="B176" s="57" t="s">
        <v>778</v>
      </c>
      <c r="C176" s="45">
        <v>6</v>
      </c>
      <c r="D176" s="46" t="s">
        <v>170</v>
      </c>
      <c r="E176" s="76" t="s">
        <v>1109</v>
      </c>
      <c r="F176" s="77">
        <v>203</v>
      </c>
      <c r="G176" s="76">
        <v>240</v>
      </c>
      <c r="H176" s="77">
        <v>2285.7142857142858</v>
      </c>
      <c r="I176" s="76"/>
      <c r="J176" s="76">
        <v>1000</v>
      </c>
      <c r="K176" s="78">
        <v>252</v>
      </c>
      <c r="L176" s="79" t="s">
        <v>1110</v>
      </c>
      <c r="M176" s="77">
        <v>237</v>
      </c>
      <c r="N176" s="76">
        <v>240</v>
      </c>
      <c r="O176" s="77">
        <v>2285.7142857142858</v>
      </c>
      <c r="P176" s="76"/>
      <c r="Q176" s="76">
        <v>1250</v>
      </c>
      <c r="R176" s="78">
        <v>4400</v>
      </c>
      <c r="S176" s="76" t="s">
        <v>1111</v>
      </c>
      <c r="T176" s="77">
        <v>44</v>
      </c>
      <c r="U176" s="76">
        <v>295</v>
      </c>
      <c r="V176" s="77">
        <v>2809.5238095238096</v>
      </c>
      <c r="W176" s="76">
        <v>1.4</v>
      </c>
      <c r="X176" s="76">
        <v>1000</v>
      </c>
      <c r="Y176" s="78">
        <v>252</v>
      </c>
    </row>
    <row r="177" spans="1:25" x14ac:dyDescent="0.3">
      <c r="A177" s="62" t="s">
        <v>782</v>
      </c>
      <c r="B177" s="57" t="s">
        <v>778</v>
      </c>
      <c r="C177" s="45">
        <v>6</v>
      </c>
      <c r="D177" s="46" t="s">
        <v>171</v>
      </c>
      <c r="E177" s="76" t="s">
        <v>1105</v>
      </c>
      <c r="F177" s="77">
        <v>132</v>
      </c>
      <c r="G177" s="76">
        <v>220</v>
      </c>
      <c r="H177" s="77">
        <v>2444.4444444444443</v>
      </c>
      <c r="I177" s="76"/>
      <c r="J177" s="76">
        <v>773</v>
      </c>
      <c r="K177" s="78">
        <v>252</v>
      </c>
      <c r="L177" s="79" t="s">
        <v>1103</v>
      </c>
      <c r="M177" s="77">
        <v>171</v>
      </c>
      <c r="N177" s="76">
        <v>220</v>
      </c>
      <c r="O177" s="77">
        <v>2444.4444444444443</v>
      </c>
      <c r="P177" s="76"/>
      <c r="Q177" s="76">
        <v>966</v>
      </c>
      <c r="R177" s="78">
        <v>3200</v>
      </c>
      <c r="S177" s="76" t="s">
        <v>1104</v>
      </c>
      <c r="T177" s="77">
        <v>44</v>
      </c>
      <c r="U177" s="76">
        <v>270</v>
      </c>
      <c r="V177" s="77">
        <v>3000</v>
      </c>
      <c r="W177" s="76">
        <v>1.4</v>
      </c>
      <c r="X177" s="76">
        <v>773</v>
      </c>
      <c r="Y177" s="78">
        <v>252</v>
      </c>
    </row>
    <row r="178" spans="1:25" x14ac:dyDescent="0.3">
      <c r="A178" s="63" t="s">
        <v>782</v>
      </c>
      <c r="B178" s="58" t="s">
        <v>778</v>
      </c>
      <c r="C178" s="49">
        <v>7</v>
      </c>
      <c r="D178" s="50" t="s">
        <v>172</v>
      </c>
      <c r="E178" s="80" t="s">
        <v>1109</v>
      </c>
      <c r="F178" s="81">
        <v>203</v>
      </c>
      <c r="G178" s="80">
        <v>240</v>
      </c>
      <c r="H178" s="81">
        <v>2181.818181818182</v>
      </c>
      <c r="I178" s="80"/>
      <c r="J178" s="80">
        <v>1000</v>
      </c>
      <c r="K178" s="82">
        <v>252</v>
      </c>
      <c r="L178" s="83" t="s">
        <v>1110</v>
      </c>
      <c r="M178" s="81">
        <v>237</v>
      </c>
      <c r="N178" s="80">
        <v>240</v>
      </c>
      <c r="O178" s="81">
        <v>2181.818181818182</v>
      </c>
      <c r="P178" s="80"/>
      <c r="Q178" s="80">
        <v>1250</v>
      </c>
      <c r="R178" s="82">
        <v>4400</v>
      </c>
      <c r="S178" s="80" t="s">
        <v>1111</v>
      </c>
      <c r="T178" s="81">
        <v>44</v>
      </c>
      <c r="U178" s="80">
        <v>295</v>
      </c>
      <c r="V178" s="81">
        <v>2681.818181818182</v>
      </c>
      <c r="W178" s="80">
        <v>1.4</v>
      </c>
      <c r="X178" s="80">
        <v>1000</v>
      </c>
      <c r="Y178" s="82">
        <v>252</v>
      </c>
    </row>
    <row r="179" spans="1:25" x14ac:dyDescent="0.3">
      <c r="A179" s="63" t="s">
        <v>782</v>
      </c>
      <c r="B179" s="58" t="s">
        <v>778</v>
      </c>
      <c r="C179" s="49">
        <v>7</v>
      </c>
      <c r="D179" s="50" t="s">
        <v>173</v>
      </c>
      <c r="E179" s="80" t="s">
        <v>1003</v>
      </c>
      <c r="F179" s="81">
        <v>150</v>
      </c>
      <c r="G179" s="80">
        <v>135</v>
      </c>
      <c r="H179" s="81">
        <v>2700</v>
      </c>
      <c r="I179" s="80"/>
      <c r="J179" s="80">
        <v>925</v>
      </c>
      <c r="K179" s="82">
        <v>109</v>
      </c>
      <c r="L179" s="83" t="s">
        <v>1004</v>
      </c>
      <c r="M179" s="81">
        <v>194</v>
      </c>
      <c r="N179" s="80">
        <v>135</v>
      </c>
      <c r="O179" s="81">
        <v>2700</v>
      </c>
      <c r="P179" s="80"/>
      <c r="Q179" s="80">
        <v>1156</v>
      </c>
      <c r="R179" s="82">
        <v>2800</v>
      </c>
      <c r="S179" s="80" t="s">
        <v>1005</v>
      </c>
      <c r="T179" s="81">
        <v>38</v>
      </c>
      <c r="U179" s="80">
        <v>175</v>
      </c>
      <c r="V179" s="81">
        <v>3500</v>
      </c>
      <c r="W179" s="80">
        <v>1.06</v>
      </c>
      <c r="X179" s="80">
        <v>925</v>
      </c>
      <c r="Y179" s="82">
        <v>98</v>
      </c>
    </row>
    <row r="180" spans="1:25" x14ac:dyDescent="0.3">
      <c r="A180" s="62" t="s">
        <v>782</v>
      </c>
      <c r="B180" s="57" t="s">
        <v>778</v>
      </c>
      <c r="C180" s="45">
        <v>7</v>
      </c>
      <c r="D180" s="46" t="s">
        <v>174</v>
      </c>
      <c r="E180" s="76" t="s">
        <v>866</v>
      </c>
      <c r="F180" s="77">
        <v>231</v>
      </c>
      <c r="G180" s="76">
        <v>490</v>
      </c>
      <c r="H180" s="77">
        <v>2130.4347826086955</v>
      </c>
      <c r="I180" s="76"/>
      <c r="J180" s="76">
        <v>880</v>
      </c>
      <c r="K180" s="78">
        <v>920</v>
      </c>
      <c r="L180" s="76" t="s">
        <v>867</v>
      </c>
      <c r="M180" s="77">
        <v>65</v>
      </c>
      <c r="N180" s="76">
        <v>630</v>
      </c>
      <c r="O180" s="77">
        <v>2739.1304347826085</v>
      </c>
      <c r="P180" s="76">
        <v>2.71</v>
      </c>
      <c r="Q180" s="76">
        <v>880</v>
      </c>
      <c r="R180" s="78">
        <v>760</v>
      </c>
      <c r="S180" s="76" t="s">
        <v>1175</v>
      </c>
      <c r="T180" s="76" t="s">
        <v>1175</v>
      </c>
      <c r="U180" s="76" t="s">
        <v>1175</v>
      </c>
      <c r="V180" s="76" t="s">
        <v>1175</v>
      </c>
      <c r="W180" s="76" t="s">
        <v>1175</v>
      </c>
      <c r="X180" s="76" t="s">
        <v>1175</v>
      </c>
      <c r="Y180" s="76" t="s">
        <v>1175</v>
      </c>
    </row>
    <row r="181" spans="1:25" x14ac:dyDescent="0.3">
      <c r="A181" s="62" t="s">
        <v>782</v>
      </c>
      <c r="B181" s="57" t="s">
        <v>778</v>
      </c>
      <c r="C181" s="45">
        <v>7</v>
      </c>
      <c r="D181" s="46" t="s">
        <v>175</v>
      </c>
      <c r="E181" s="76" t="s">
        <v>1003</v>
      </c>
      <c r="F181" s="77">
        <v>200</v>
      </c>
      <c r="G181" s="76">
        <v>320</v>
      </c>
      <c r="H181" s="77">
        <v>2341.4634146341464</v>
      </c>
      <c r="I181" s="76"/>
      <c r="J181" s="76">
        <v>805</v>
      </c>
      <c r="K181" s="78">
        <v>1030</v>
      </c>
      <c r="L181" s="79" t="s">
        <v>1103</v>
      </c>
      <c r="M181" s="77">
        <v>244</v>
      </c>
      <c r="N181" s="76">
        <v>320</v>
      </c>
      <c r="O181" s="77">
        <v>2341.4634146341464</v>
      </c>
      <c r="P181" s="76"/>
      <c r="Q181" s="76">
        <v>1006</v>
      </c>
      <c r="R181" s="78">
        <v>4800</v>
      </c>
      <c r="S181" s="76" t="s">
        <v>1025</v>
      </c>
      <c r="T181" s="77">
        <v>60</v>
      </c>
      <c r="U181" s="76">
        <v>420</v>
      </c>
      <c r="V181" s="77">
        <v>3073.1707317073174</v>
      </c>
      <c r="W181" s="76">
        <v>1.91</v>
      </c>
      <c r="X181" s="76">
        <v>805</v>
      </c>
      <c r="Y181" s="78">
        <v>650</v>
      </c>
    </row>
    <row r="182" spans="1:25" x14ac:dyDescent="0.3">
      <c r="A182" s="63" t="s">
        <v>782</v>
      </c>
      <c r="B182" s="58" t="s">
        <v>778</v>
      </c>
      <c r="C182" s="49">
        <v>8</v>
      </c>
      <c r="D182" s="50" t="s">
        <v>176</v>
      </c>
      <c r="E182" s="80" t="s">
        <v>1105</v>
      </c>
      <c r="F182" s="81">
        <v>246</v>
      </c>
      <c r="G182" s="80">
        <v>490</v>
      </c>
      <c r="H182" s="81">
        <v>2070.422535211268</v>
      </c>
      <c r="I182" s="80"/>
      <c r="J182" s="80">
        <v>920</v>
      </c>
      <c r="K182" s="82">
        <v>1070</v>
      </c>
      <c r="L182" s="83" t="s">
        <v>1103</v>
      </c>
      <c r="M182" s="81">
        <v>311</v>
      </c>
      <c r="N182" s="80">
        <v>490</v>
      </c>
      <c r="O182" s="81">
        <v>2070.422535211268</v>
      </c>
      <c r="P182" s="80"/>
      <c r="Q182" s="80">
        <v>1150</v>
      </c>
      <c r="R182" s="82">
        <v>4800</v>
      </c>
      <c r="S182" s="80" t="s">
        <v>1104</v>
      </c>
      <c r="T182" s="81">
        <v>65</v>
      </c>
      <c r="U182" s="80">
        <v>630</v>
      </c>
      <c r="V182" s="81">
        <v>2661.9718309859159</v>
      </c>
      <c r="W182" s="80">
        <v>2.71</v>
      </c>
      <c r="X182" s="80">
        <v>920</v>
      </c>
      <c r="Y182" s="82">
        <v>935</v>
      </c>
    </row>
    <row r="183" spans="1:25" x14ac:dyDescent="0.3">
      <c r="A183" s="63" t="s">
        <v>782</v>
      </c>
      <c r="B183" s="58" t="s">
        <v>778</v>
      </c>
      <c r="C183" s="49">
        <v>8</v>
      </c>
      <c r="D183" s="50" t="s">
        <v>177</v>
      </c>
      <c r="E183" s="80" t="s">
        <v>814</v>
      </c>
      <c r="F183" s="81">
        <v>212</v>
      </c>
      <c r="G183" s="80">
        <v>240</v>
      </c>
      <c r="H183" s="81">
        <v>2285.7142857142858</v>
      </c>
      <c r="I183" s="80"/>
      <c r="J183" s="80">
        <v>805</v>
      </c>
      <c r="K183" s="82">
        <v>355</v>
      </c>
      <c r="L183" s="83" t="s">
        <v>1184</v>
      </c>
      <c r="M183" s="81">
        <v>250</v>
      </c>
      <c r="N183" s="80">
        <v>240</v>
      </c>
      <c r="O183" s="81">
        <v>2285.7142857142858</v>
      </c>
      <c r="P183" s="80"/>
      <c r="Q183" s="80">
        <v>1145</v>
      </c>
      <c r="R183" s="82">
        <v>4000</v>
      </c>
      <c r="S183" s="80" t="s">
        <v>1185</v>
      </c>
      <c r="T183" s="81">
        <v>102</v>
      </c>
      <c r="U183" s="80">
        <v>320</v>
      </c>
      <c r="V183" s="81">
        <v>3047.6190476190477</v>
      </c>
      <c r="W183" s="80">
        <v>1.46</v>
      </c>
      <c r="X183" s="80">
        <v>755</v>
      </c>
      <c r="Y183" s="82">
        <v>350</v>
      </c>
    </row>
    <row r="184" spans="1:25" x14ac:dyDescent="0.3">
      <c r="A184" s="63" t="s">
        <v>782</v>
      </c>
      <c r="B184" s="58" t="s">
        <v>778</v>
      </c>
      <c r="C184" s="49">
        <v>8</v>
      </c>
      <c r="D184" s="50" t="s">
        <v>178</v>
      </c>
      <c r="E184" s="80" t="s">
        <v>1109</v>
      </c>
      <c r="F184" s="81">
        <v>203</v>
      </c>
      <c r="G184" s="80">
        <v>240</v>
      </c>
      <c r="H184" s="81">
        <v>2666.6666666666665</v>
      </c>
      <c r="I184" s="80"/>
      <c r="J184" s="80">
        <v>1000</v>
      </c>
      <c r="K184" s="82">
        <v>252</v>
      </c>
      <c r="L184" s="83" t="s">
        <v>1110</v>
      </c>
      <c r="M184" s="81">
        <v>237</v>
      </c>
      <c r="N184" s="80">
        <v>240</v>
      </c>
      <c r="O184" s="81">
        <v>2666.6666666666665</v>
      </c>
      <c r="P184" s="80"/>
      <c r="Q184" s="80">
        <v>1250</v>
      </c>
      <c r="R184" s="82">
        <v>4400</v>
      </c>
      <c r="S184" s="80" t="s">
        <v>1111</v>
      </c>
      <c r="T184" s="81">
        <v>44</v>
      </c>
      <c r="U184" s="80">
        <v>295</v>
      </c>
      <c r="V184" s="81">
        <v>3277.7777777777778</v>
      </c>
      <c r="W184" s="80">
        <v>1.4</v>
      </c>
      <c r="X184" s="80">
        <v>1000</v>
      </c>
      <c r="Y184" s="82">
        <v>252</v>
      </c>
    </row>
    <row r="185" spans="1:25" x14ac:dyDescent="0.3">
      <c r="A185" s="62" t="s">
        <v>782</v>
      </c>
      <c r="B185" s="57" t="s">
        <v>778</v>
      </c>
      <c r="C185" s="45">
        <v>8</v>
      </c>
      <c r="D185" s="46" t="s">
        <v>179</v>
      </c>
      <c r="E185" s="76" t="s">
        <v>1026</v>
      </c>
      <c r="F185" s="77">
        <v>215</v>
      </c>
      <c r="G185" s="76">
        <v>750</v>
      </c>
      <c r="H185" s="77">
        <v>2250</v>
      </c>
      <c r="I185" s="76"/>
      <c r="J185" s="76">
        <v>645</v>
      </c>
      <c r="K185" s="78">
        <v>1260</v>
      </c>
      <c r="L185" s="79" t="s">
        <v>1027</v>
      </c>
      <c r="M185" s="77">
        <v>334</v>
      </c>
      <c r="N185" s="76">
        <v>750</v>
      </c>
      <c r="O185" s="77">
        <v>2250</v>
      </c>
      <c r="P185" s="76"/>
      <c r="Q185" s="76">
        <v>516</v>
      </c>
      <c r="R185" s="78">
        <v>6000</v>
      </c>
      <c r="S185" s="76" t="s">
        <v>1028</v>
      </c>
      <c r="T185" s="77">
        <v>85</v>
      </c>
      <c r="U185" s="76">
        <v>950</v>
      </c>
      <c r="V185" s="77">
        <v>2850</v>
      </c>
      <c r="W185" s="76">
        <v>3.57</v>
      </c>
      <c r="X185" s="76">
        <v>645</v>
      </c>
      <c r="Y185" s="78">
        <v>1120</v>
      </c>
    </row>
    <row r="186" spans="1:25" x14ac:dyDescent="0.3">
      <c r="A186" s="62" t="s">
        <v>782</v>
      </c>
      <c r="B186" s="57" t="s">
        <v>778</v>
      </c>
      <c r="C186" s="45">
        <v>8</v>
      </c>
      <c r="D186" s="46" t="s">
        <v>180</v>
      </c>
      <c r="E186" s="76" t="s">
        <v>1105</v>
      </c>
      <c r="F186" s="77">
        <v>246</v>
      </c>
      <c r="G186" s="76">
        <v>490</v>
      </c>
      <c r="H186" s="77">
        <v>2512.8205128205132</v>
      </c>
      <c r="I186" s="76"/>
      <c r="J186" s="76">
        <v>920</v>
      </c>
      <c r="K186" s="78">
        <v>1070</v>
      </c>
      <c r="L186" s="79" t="s">
        <v>1103</v>
      </c>
      <c r="M186" s="77">
        <v>311</v>
      </c>
      <c r="N186" s="76">
        <v>490</v>
      </c>
      <c r="O186" s="77">
        <v>2512.8205128205132</v>
      </c>
      <c r="P186" s="76"/>
      <c r="Q186" s="76">
        <v>1150</v>
      </c>
      <c r="R186" s="78">
        <v>4800</v>
      </c>
      <c r="S186" s="76" t="s">
        <v>1104</v>
      </c>
      <c r="T186" s="77">
        <v>65</v>
      </c>
      <c r="U186" s="76">
        <v>630</v>
      </c>
      <c r="V186" s="77">
        <v>3230.7692307692309</v>
      </c>
      <c r="W186" s="76">
        <v>2.71</v>
      </c>
      <c r="X186" s="76">
        <v>920</v>
      </c>
      <c r="Y186" s="78">
        <v>935</v>
      </c>
    </row>
    <row r="187" spans="1:25" x14ac:dyDescent="0.3">
      <c r="A187" s="62" t="s">
        <v>782</v>
      </c>
      <c r="B187" s="57" t="s">
        <v>778</v>
      </c>
      <c r="C187" s="45">
        <v>8</v>
      </c>
      <c r="D187" s="46" t="s">
        <v>181</v>
      </c>
      <c r="E187" s="76" t="s">
        <v>1105</v>
      </c>
      <c r="F187" s="77">
        <v>246</v>
      </c>
      <c r="G187" s="76">
        <v>490</v>
      </c>
      <c r="H187" s="77">
        <v>2450</v>
      </c>
      <c r="I187" s="76"/>
      <c r="J187" s="76">
        <v>920</v>
      </c>
      <c r="K187" s="78">
        <v>1070</v>
      </c>
      <c r="L187" s="79" t="s">
        <v>1103</v>
      </c>
      <c r="M187" s="77">
        <v>311</v>
      </c>
      <c r="N187" s="76">
        <v>490</v>
      </c>
      <c r="O187" s="77">
        <v>2450</v>
      </c>
      <c r="P187" s="76"/>
      <c r="Q187" s="76">
        <v>1150</v>
      </c>
      <c r="R187" s="78">
        <v>4800</v>
      </c>
      <c r="S187" s="76" t="s">
        <v>1104</v>
      </c>
      <c r="T187" s="77">
        <v>65</v>
      </c>
      <c r="U187" s="76">
        <v>630</v>
      </c>
      <c r="V187" s="77">
        <v>3150</v>
      </c>
      <c r="W187" s="76">
        <v>2.71</v>
      </c>
      <c r="X187" s="76">
        <v>920</v>
      </c>
      <c r="Y187" s="78">
        <v>935</v>
      </c>
    </row>
    <row r="188" spans="1:25" x14ac:dyDescent="0.3">
      <c r="A188" s="62" t="s">
        <v>782</v>
      </c>
      <c r="B188" s="57" t="s">
        <v>778</v>
      </c>
      <c r="C188" s="45">
        <v>9</v>
      </c>
      <c r="D188" s="46" t="s">
        <v>182</v>
      </c>
      <c r="E188" s="76" t="s">
        <v>1026</v>
      </c>
      <c r="F188" s="77">
        <v>235</v>
      </c>
      <c r="G188" s="76">
        <v>750</v>
      </c>
      <c r="H188" s="77">
        <v>2647.0588235294117</v>
      </c>
      <c r="I188" s="76"/>
      <c r="J188" s="76">
        <v>757</v>
      </c>
      <c r="K188" s="78">
        <v>1260</v>
      </c>
      <c r="L188" s="79" t="s">
        <v>1027</v>
      </c>
      <c r="M188" s="77">
        <v>334</v>
      </c>
      <c r="N188" s="76">
        <v>750</v>
      </c>
      <c r="O188" s="77">
        <v>2647.0588235294117</v>
      </c>
      <c r="P188" s="76"/>
      <c r="Q188" s="76">
        <v>606</v>
      </c>
      <c r="R188" s="78">
        <v>6000</v>
      </c>
      <c r="S188" s="76" t="s">
        <v>1028</v>
      </c>
      <c r="T188" s="77">
        <v>85</v>
      </c>
      <c r="U188" s="76">
        <v>950</v>
      </c>
      <c r="V188" s="77">
        <v>3352.9411764705883</v>
      </c>
      <c r="W188" s="76">
        <v>3.57</v>
      </c>
      <c r="X188" s="76">
        <v>757</v>
      </c>
      <c r="Y188" s="78">
        <v>1120</v>
      </c>
    </row>
    <row r="189" spans="1:25" x14ac:dyDescent="0.3">
      <c r="A189" s="62" t="s">
        <v>782</v>
      </c>
      <c r="B189" s="57" t="s">
        <v>778</v>
      </c>
      <c r="C189" s="45">
        <v>9</v>
      </c>
      <c r="D189" s="46" t="s">
        <v>183</v>
      </c>
      <c r="E189" s="76" t="s">
        <v>1003</v>
      </c>
      <c r="F189" s="77">
        <v>276</v>
      </c>
      <c r="G189" s="76">
        <v>560</v>
      </c>
      <c r="H189" s="77">
        <v>2947.3684210526312</v>
      </c>
      <c r="I189" s="76"/>
      <c r="J189" s="76">
        <v>1200</v>
      </c>
      <c r="K189" s="78">
        <v>1260</v>
      </c>
      <c r="L189" s="79" t="s">
        <v>931</v>
      </c>
      <c r="M189" s="77">
        <v>352</v>
      </c>
      <c r="N189" s="76">
        <v>560</v>
      </c>
      <c r="O189" s="77">
        <v>2947.3684210526312</v>
      </c>
      <c r="P189" s="76"/>
      <c r="Q189" s="76">
        <v>1500</v>
      </c>
      <c r="R189" s="78">
        <v>4400</v>
      </c>
      <c r="S189" s="76" t="s">
        <v>932</v>
      </c>
      <c r="T189" s="77">
        <v>65</v>
      </c>
      <c r="U189" s="76">
        <v>700</v>
      </c>
      <c r="V189" s="77">
        <v>3684.2105263157891</v>
      </c>
      <c r="W189" s="76">
        <v>2.71</v>
      </c>
      <c r="X189" s="76">
        <v>1200</v>
      </c>
      <c r="Y189" s="78">
        <v>1055</v>
      </c>
    </row>
    <row r="190" spans="1:25" x14ac:dyDescent="0.3">
      <c r="A190" s="62" t="s">
        <v>782</v>
      </c>
      <c r="B190" s="57" t="s">
        <v>778</v>
      </c>
      <c r="C190" s="45">
        <v>10</v>
      </c>
      <c r="D190" s="46" t="s">
        <v>184</v>
      </c>
      <c r="E190" s="76" t="s">
        <v>1026</v>
      </c>
      <c r="F190" s="77">
        <v>235</v>
      </c>
      <c r="G190" s="76">
        <v>750</v>
      </c>
      <c r="H190" s="77">
        <v>3050.8474576271187</v>
      </c>
      <c r="I190" s="76"/>
      <c r="J190" s="76">
        <v>757</v>
      </c>
      <c r="K190" s="78">
        <v>1260</v>
      </c>
      <c r="L190" s="79" t="s">
        <v>1027</v>
      </c>
      <c r="M190" s="77">
        <v>334</v>
      </c>
      <c r="N190" s="76">
        <v>750</v>
      </c>
      <c r="O190" s="77">
        <v>3050.8474576271187</v>
      </c>
      <c r="P190" s="76"/>
      <c r="Q190" s="76">
        <v>606</v>
      </c>
      <c r="R190" s="78">
        <v>6000</v>
      </c>
      <c r="S190" s="76" t="s">
        <v>1028</v>
      </c>
      <c r="T190" s="77">
        <v>85</v>
      </c>
      <c r="U190" s="76">
        <v>950</v>
      </c>
      <c r="V190" s="77">
        <v>3864.4067796610166</v>
      </c>
      <c r="W190" s="76">
        <v>3.57</v>
      </c>
      <c r="X190" s="76">
        <v>757</v>
      </c>
      <c r="Y190" s="78">
        <v>1120</v>
      </c>
    </row>
    <row r="191" spans="1:25" x14ac:dyDescent="0.3">
      <c r="A191" s="63" t="s">
        <v>782</v>
      </c>
      <c r="B191" s="59" t="s">
        <v>778</v>
      </c>
      <c r="C191" s="49">
        <v>10</v>
      </c>
      <c r="D191" s="50" t="s">
        <v>185</v>
      </c>
      <c r="E191" s="80" t="s">
        <v>933</v>
      </c>
      <c r="F191" s="81">
        <v>299</v>
      </c>
      <c r="G191" s="80">
        <v>1050</v>
      </c>
      <c r="H191" s="81">
        <v>2451.3618677042805</v>
      </c>
      <c r="I191" s="80"/>
      <c r="J191" s="80">
        <v>925</v>
      </c>
      <c r="K191" s="82">
        <v>2200</v>
      </c>
      <c r="L191" s="83" t="s">
        <v>934</v>
      </c>
      <c r="M191" s="81">
        <v>420</v>
      </c>
      <c r="N191" s="80">
        <v>1050</v>
      </c>
      <c r="O191" s="81">
        <v>2451.3618677042805</v>
      </c>
      <c r="P191" s="80"/>
      <c r="Q191" s="80">
        <v>925</v>
      </c>
      <c r="R191" s="82">
        <v>7200</v>
      </c>
      <c r="S191" s="80" t="s">
        <v>935</v>
      </c>
      <c r="T191" s="81">
        <v>85</v>
      </c>
      <c r="U191" s="80">
        <v>1400</v>
      </c>
      <c r="V191" s="81">
        <v>3268.4824902723735</v>
      </c>
      <c r="W191" s="80">
        <v>4.45</v>
      </c>
      <c r="X191" s="80">
        <v>925</v>
      </c>
      <c r="Y191" s="82">
        <v>1430</v>
      </c>
    </row>
    <row r="192" spans="1:25" x14ac:dyDescent="0.3">
      <c r="A192" s="62" t="s">
        <v>782</v>
      </c>
      <c r="B192" s="60" t="s">
        <v>88</v>
      </c>
      <c r="C192" s="45">
        <v>2</v>
      </c>
      <c r="D192" s="46" t="s">
        <v>186</v>
      </c>
      <c r="E192" s="76" t="s">
        <v>977</v>
      </c>
      <c r="F192" s="77">
        <v>53</v>
      </c>
      <c r="G192" s="76">
        <v>410</v>
      </c>
      <c r="H192" s="77">
        <v>911.1111111111112</v>
      </c>
      <c r="I192" s="76">
        <v>1.91</v>
      </c>
      <c r="J192" s="76">
        <v>380</v>
      </c>
      <c r="K192" s="78">
        <v>128</v>
      </c>
      <c r="L192" s="79" t="s">
        <v>976</v>
      </c>
      <c r="M192" s="77">
        <v>104</v>
      </c>
      <c r="N192" s="76">
        <v>350</v>
      </c>
      <c r="O192" s="77">
        <v>777.77777777777783</v>
      </c>
      <c r="P192" s="76"/>
      <c r="Q192" s="76">
        <v>380</v>
      </c>
      <c r="R192" s="78">
        <v>4000</v>
      </c>
      <c r="S192" s="76" t="s">
        <v>1175</v>
      </c>
      <c r="T192" s="76" t="s">
        <v>1175</v>
      </c>
      <c r="U192" s="76" t="s">
        <v>1175</v>
      </c>
      <c r="V192" s="76" t="s">
        <v>1175</v>
      </c>
      <c r="W192" s="76" t="s">
        <v>1175</v>
      </c>
      <c r="X192" s="76" t="s">
        <v>1175</v>
      </c>
      <c r="Y192" s="76" t="s">
        <v>1175</v>
      </c>
    </row>
    <row r="193" spans="1:25" x14ac:dyDescent="0.3">
      <c r="A193" s="62" t="s">
        <v>782</v>
      </c>
      <c r="B193" s="60" t="s">
        <v>88</v>
      </c>
      <c r="C193" s="45">
        <v>3</v>
      </c>
      <c r="D193" s="46" t="s">
        <v>187</v>
      </c>
      <c r="E193" s="76" t="s">
        <v>977</v>
      </c>
      <c r="F193" s="77">
        <v>53</v>
      </c>
      <c r="G193" s="76">
        <v>410</v>
      </c>
      <c r="H193" s="77">
        <v>1230</v>
      </c>
      <c r="I193" s="76">
        <v>1.91</v>
      </c>
      <c r="J193" s="76">
        <v>410</v>
      </c>
      <c r="K193" s="78">
        <v>128</v>
      </c>
      <c r="L193" s="79" t="s">
        <v>976</v>
      </c>
      <c r="M193" s="77">
        <v>104</v>
      </c>
      <c r="N193" s="76">
        <v>350</v>
      </c>
      <c r="O193" s="77">
        <v>1050</v>
      </c>
      <c r="P193" s="76"/>
      <c r="Q193" s="76">
        <v>410</v>
      </c>
      <c r="R193" s="78">
        <v>4000</v>
      </c>
      <c r="S193" s="76" t="s">
        <v>975</v>
      </c>
      <c r="T193" s="77">
        <v>64</v>
      </c>
      <c r="U193" s="76">
        <v>350</v>
      </c>
      <c r="V193" s="77">
        <v>1050</v>
      </c>
      <c r="W193" s="76"/>
      <c r="X193" s="76">
        <v>410</v>
      </c>
      <c r="Y193" s="78">
        <v>120</v>
      </c>
    </row>
    <row r="194" spans="1:25" x14ac:dyDescent="0.3">
      <c r="A194" s="62" t="s">
        <v>782</v>
      </c>
      <c r="B194" s="60" t="s">
        <v>88</v>
      </c>
      <c r="C194" s="45">
        <v>3</v>
      </c>
      <c r="D194" s="46" t="s">
        <v>188</v>
      </c>
      <c r="E194" s="76" t="s">
        <v>1137</v>
      </c>
      <c r="F194" s="77">
        <v>75</v>
      </c>
      <c r="G194" s="76">
        <v>350</v>
      </c>
      <c r="H194" s="77">
        <v>921.05263157894728</v>
      </c>
      <c r="I194" s="76">
        <v>3.57</v>
      </c>
      <c r="J194" s="76">
        <v>275</v>
      </c>
      <c r="K194" s="78">
        <v>200</v>
      </c>
      <c r="L194" s="76" t="s">
        <v>1025</v>
      </c>
      <c r="M194" s="77">
        <v>75</v>
      </c>
      <c r="N194" s="76">
        <v>450</v>
      </c>
      <c r="O194" s="77">
        <v>1184.2105263157894</v>
      </c>
      <c r="P194" s="76">
        <v>3.57</v>
      </c>
      <c r="Q194" s="76">
        <v>275</v>
      </c>
      <c r="R194" s="78">
        <v>280</v>
      </c>
      <c r="S194" s="79" t="s">
        <v>1138</v>
      </c>
      <c r="T194" s="77">
        <v>185</v>
      </c>
      <c r="U194" s="76">
        <v>300</v>
      </c>
      <c r="V194" s="77">
        <v>789.47368421052624</v>
      </c>
      <c r="W194" s="76"/>
      <c r="X194" s="76">
        <v>275</v>
      </c>
      <c r="Y194" s="78">
        <v>4800</v>
      </c>
    </row>
    <row r="195" spans="1:25" x14ac:dyDescent="0.3">
      <c r="A195" s="62" t="s">
        <v>782</v>
      </c>
      <c r="B195" s="60" t="s">
        <v>88</v>
      </c>
      <c r="C195" s="45">
        <v>4</v>
      </c>
      <c r="D195" s="46" t="s">
        <v>189</v>
      </c>
      <c r="E195" s="76" t="s">
        <v>977</v>
      </c>
      <c r="F195" s="77">
        <v>53</v>
      </c>
      <c r="G195" s="76">
        <v>410</v>
      </c>
      <c r="H195" s="77">
        <v>1587.0967741935485</v>
      </c>
      <c r="I195" s="76">
        <v>1.91</v>
      </c>
      <c r="J195" s="76">
        <v>410</v>
      </c>
      <c r="K195" s="78">
        <v>128</v>
      </c>
      <c r="L195" s="79" t="s">
        <v>976</v>
      </c>
      <c r="M195" s="77">
        <v>104</v>
      </c>
      <c r="N195" s="76">
        <v>350</v>
      </c>
      <c r="O195" s="77">
        <v>1354.8387096774195</v>
      </c>
      <c r="P195" s="76"/>
      <c r="Q195" s="76">
        <v>410</v>
      </c>
      <c r="R195" s="78">
        <v>4000</v>
      </c>
      <c r="S195" s="76" t="s">
        <v>975</v>
      </c>
      <c r="T195" s="77">
        <v>64</v>
      </c>
      <c r="U195" s="76">
        <v>350</v>
      </c>
      <c r="V195" s="77">
        <v>1354.8387096774195</v>
      </c>
      <c r="W195" s="76"/>
      <c r="X195" s="76">
        <v>410</v>
      </c>
      <c r="Y195" s="78">
        <v>120</v>
      </c>
    </row>
    <row r="196" spans="1:25" x14ac:dyDescent="0.3">
      <c r="A196" s="62" t="s">
        <v>782</v>
      </c>
      <c r="B196" s="60" t="s">
        <v>88</v>
      </c>
      <c r="C196" s="45">
        <v>4</v>
      </c>
      <c r="D196" s="46" t="s">
        <v>190</v>
      </c>
      <c r="E196" s="76" t="s">
        <v>1137</v>
      </c>
      <c r="F196" s="77">
        <v>75</v>
      </c>
      <c r="G196" s="76">
        <v>350</v>
      </c>
      <c r="H196" s="77">
        <v>1206.8965517241379</v>
      </c>
      <c r="I196" s="76">
        <v>3.57</v>
      </c>
      <c r="J196" s="76">
        <v>275</v>
      </c>
      <c r="K196" s="78">
        <v>200</v>
      </c>
      <c r="L196" s="76" t="s">
        <v>1025</v>
      </c>
      <c r="M196" s="77">
        <v>75</v>
      </c>
      <c r="N196" s="76">
        <v>450</v>
      </c>
      <c r="O196" s="77">
        <v>1551.7241379310346</v>
      </c>
      <c r="P196" s="76">
        <v>3.57</v>
      </c>
      <c r="Q196" s="76">
        <v>275</v>
      </c>
      <c r="R196" s="78">
        <v>280</v>
      </c>
      <c r="S196" s="79" t="s">
        <v>1138</v>
      </c>
      <c r="T196" s="77">
        <v>185</v>
      </c>
      <c r="U196" s="76">
        <v>300</v>
      </c>
      <c r="V196" s="77">
        <v>1034.4827586206898</v>
      </c>
      <c r="W196" s="76"/>
      <c r="X196" s="76">
        <v>275</v>
      </c>
      <c r="Y196" s="78">
        <v>4800</v>
      </c>
    </row>
    <row r="197" spans="1:25" x14ac:dyDescent="0.3">
      <c r="A197" s="62" t="s">
        <v>782</v>
      </c>
      <c r="B197" s="60" t="s">
        <v>88</v>
      </c>
      <c r="C197" s="45">
        <v>5</v>
      </c>
      <c r="D197" s="46" t="s">
        <v>191</v>
      </c>
      <c r="E197" s="76" t="s">
        <v>1104</v>
      </c>
      <c r="F197" s="77">
        <v>75</v>
      </c>
      <c r="G197" s="76">
        <v>680</v>
      </c>
      <c r="H197" s="77">
        <v>1736.1702127659576</v>
      </c>
      <c r="I197" s="76">
        <v>3.57</v>
      </c>
      <c r="J197" s="76">
        <v>355</v>
      </c>
      <c r="K197" s="78">
        <v>505</v>
      </c>
      <c r="L197" s="79" t="s">
        <v>976</v>
      </c>
      <c r="M197" s="77">
        <v>185</v>
      </c>
      <c r="N197" s="76">
        <v>680</v>
      </c>
      <c r="O197" s="77">
        <v>1736.1702127659576</v>
      </c>
      <c r="P197" s="76"/>
      <c r="Q197" s="76">
        <v>355</v>
      </c>
      <c r="R197" s="78">
        <v>4800</v>
      </c>
      <c r="S197" s="76" t="s">
        <v>1175</v>
      </c>
      <c r="T197" s="76" t="s">
        <v>1175</v>
      </c>
      <c r="U197" s="76" t="s">
        <v>1175</v>
      </c>
      <c r="V197" s="76" t="s">
        <v>1175</v>
      </c>
      <c r="W197" s="76" t="s">
        <v>1175</v>
      </c>
      <c r="X197" s="76" t="s">
        <v>1175</v>
      </c>
      <c r="Y197" s="76" t="s">
        <v>1175</v>
      </c>
    </row>
    <row r="198" spans="1:25" x14ac:dyDescent="0.3">
      <c r="A198" s="62" t="s">
        <v>782</v>
      </c>
      <c r="B198" s="60" t="s">
        <v>88</v>
      </c>
      <c r="C198" s="45">
        <v>6</v>
      </c>
      <c r="D198" s="46" t="s">
        <v>192</v>
      </c>
      <c r="E198" s="76" t="s">
        <v>1139</v>
      </c>
      <c r="F198" s="77">
        <v>85</v>
      </c>
      <c r="G198" s="76">
        <v>950</v>
      </c>
      <c r="H198" s="77">
        <v>1821.0862619808306</v>
      </c>
      <c r="I198" s="76">
        <v>3.57</v>
      </c>
      <c r="J198" s="76">
        <v>420</v>
      </c>
      <c r="K198" s="78">
        <v>1120</v>
      </c>
      <c r="L198" s="79" t="s">
        <v>1140</v>
      </c>
      <c r="M198" s="77">
        <v>185</v>
      </c>
      <c r="N198" s="76">
        <v>750</v>
      </c>
      <c r="O198" s="77">
        <v>1437.6996805111821</v>
      </c>
      <c r="P198" s="76"/>
      <c r="Q198" s="76">
        <v>420</v>
      </c>
      <c r="R198" s="78">
        <v>4800</v>
      </c>
      <c r="S198" s="76" t="s">
        <v>1175</v>
      </c>
      <c r="T198" s="76" t="s">
        <v>1175</v>
      </c>
      <c r="U198" s="76" t="s">
        <v>1175</v>
      </c>
      <c r="V198" s="76" t="s">
        <v>1175</v>
      </c>
      <c r="W198" s="76" t="s">
        <v>1175</v>
      </c>
      <c r="X198" s="76" t="s">
        <v>1175</v>
      </c>
      <c r="Y198" s="76" t="s">
        <v>1175</v>
      </c>
    </row>
    <row r="199" spans="1:25" x14ac:dyDescent="0.3">
      <c r="A199" s="62" t="s">
        <v>782</v>
      </c>
      <c r="B199" s="60" t="s">
        <v>88</v>
      </c>
      <c r="C199" s="45">
        <v>7</v>
      </c>
      <c r="D199" s="46" t="s">
        <v>193</v>
      </c>
      <c r="E199" s="76" t="s">
        <v>1141</v>
      </c>
      <c r="F199" s="77">
        <v>88</v>
      </c>
      <c r="G199" s="76">
        <v>1200</v>
      </c>
      <c r="H199" s="77">
        <v>2086.9565217391305</v>
      </c>
      <c r="I199" s="76">
        <v>3.57</v>
      </c>
      <c r="J199" s="76">
        <v>440</v>
      </c>
      <c r="K199" s="78">
        <v>1120</v>
      </c>
      <c r="L199" s="79" t="s">
        <v>1142</v>
      </c>
      <c r="M199" s="77">
        <v>240</v>
      </c>
      <c r="N199" s="76">
        <v>900</v>
      </c>
      <c r="O199" s="77">
        <v>1565.2173913043478</v>
      </c>
      <c r="P199" s="76"/>
      <c r="Q199" s="76">
        <v>440</v>
      </c>
      <c r="R199" s="78">
        <v>5600</v>
      </c>
      <c r="S199" s="79" t="s">
        <v>1143</v>
      </c>
      <c r="T199" s="77">
        <v>88</v>
      </c>
      <c r="U199" s="76">
        <v>1200</v>
      </c>
      <c r="V199" s="77">
        <v>2086.9565217391305</v>
      </c>
      <c r="W199" s="76">
        <v>5.1100000000000003</v>
      </c>
      <c r="X199" s="76">
        <v>440</v>
      </c>
      <c r="Y199" s="78">
        <v>5200</v>
      </c>
    </row>
    <row r="200" spans="1:25" x14ac:dyDescent="0.3">
      <c r="A200" s="62" t="s">
        <v>782</v>
      </c>
      <c r="B200" s="60" t="s">
        <v>88</v>
      </c>
      <c r="C200" s="45">
        <v>8</v>
      </c>
      <c r="D200" s="46" t="s">
        <v>194</v>
      </c>
      <c r="E200" s="76" t="s">
        <v>1042</v>
      </c>
      <c r="F200" s="77">
        <v>105</v>
      </c>
      <c r="G200" s="76">
        <v>2000</v>
      </c>
      <c r="H200" s="77">
        <v>2316.6023166023169</v>
      </c>
      <c r="I200" s="76">
        <v>6.44</v>
      </c>
      <c r="J200" s="76">
        <v>435</v>
      </c>
      <c r="K200" s="78">
        <v>2080</v>
      </c>
      <c r="L200" s="76" t="s">
        <v>1043</v>
      </c>
      <c r="M200" s="77">
        <v>303</v>
      </c>
      <c r="N200" s="76">
        <v>1550</v>
      </c>
      <c r="O200" s="77">
        <v>1795.3667953667955</v>
      </c>
      <c r="P200" s="76"/>
      <c r="Q200" s="76">
        <v>435</v>
      </c>
      <c r="R200" s="78">
        <v>1930</v>
      </c>
      <c r="S200" s="79" t="s">
        <v>1044</v>
      </c>
      <c r="T200" s="77">
        <v>105</v>
      </c>
      <c r="U200" s="76">
        <v>2000</v>
      </c>
      <c r="V200" s="77">
        <v>2316.6023166023169</v>
      </c>
      <c r="W200" s="76">
        <v>9.2100000000000009</v>
      </c>
      <c r="X200" s="76">
        <v>435</v>
      </c>
      <c r="Y200" s="78">
        <v>8000</v>
      </c>
    </row>
    <row r="201" spans="1:25" x14ac:dyDescent="0.3">
      <c r="A201" s="62" t="s">
        <v>782</v>
      </c>
      <c r="B201" s="60" t="s">
        <v>88</v>
      </c>
      <c r="C201" s="45">
        <v>9</v>
      </c>
      <c r="D201" s="46" t="s">
        <v>195</v>
      </c>
      <c r="E201" s="76" t="s">
        <v>1042</v>
      </c>
      <c r="F201" s="77">
        <v>105</v>
      </c>
      <c r="G201" s="76">
        <v>2000</v>
      </c>
      <c r="H201" s="77">
        <v>2500</v>
      </c>
      <c r="I201" s="76">
        <v>6.44</v>
      </c>
      <c r="J201" s="76">
        <v>435</v>
      </c>
      <c r="K201" s="78">
        <v>2080</v>
      </c>
      <c r="L201" s="76" t="s">
        <v>1043</v>
      </c>
      <c r="M201" s="77">
        <v>303</v>
      </c>
      <c r="N201" s="76">
        <v>1550</v>
      </c>
      <c r="O201" s="77">
        <v>1937.5</v>
      </c>
      <c r="P201" s="76"/>
      <c r="Q201" s="76">
        <v>435</v>
      </c>
      <c r="R201" s="78">
        <v>1930</v>
      </c>
      <c r="S201" s="79" t="s">
        <v>1044</v>
      </c>
      <c r="T201" s="77">
        <v>105</v>
      </c>
      <c r="U201" s="76">
        <v>2000</v>
      </c>
      <c r="V201" s="77">
        <v>2500</v>
      </c>
      <c r="W201" s="76">
        <v>9.2100000000000009</v>
      </c>
      <c r="X201" s="76">
        <v>435</v>
      </c>
      <c r="Y201" s="78">
        <v>8000</v>
      </c>
    </row>
    <row r="202" spans="1:25" x14ac:dyDescent="0.3">
      <c r="A202" s="63" t="s">
        <v>782</v>
      </c>
      <c r="B202" s="61" t="s">
        <v>88</v>
      </c>
      <c r="C202" s="49">
        <v>10</v>
      </c>
      <c r="D202" s="50" t="s">
        <v>196</v>
      </c>
      <c r="E202" s="80" t="s">
        <v>1042</v>
      </c>
      <c r="F202" s="81">
        <v>105</v>
      </c>
      <c r="G202" s="80">
        <v>2000</v>
      </c>
      <c r="H202" s="81">
        <v>2823.5294117647059</v>
      </c>
      <c r="I202" s="80">
        <v>6.44</v>
      </c>
      <c r="J202" s="80">
        <v>435</v>
      </c>
      <c r="K202" s="82">
        <v>2080</v>
      </c>
      <c r="L202" s="80" t="s">
        <v>1043</v>
      </c>
      <c r="M202" s="81">
        <v>303</v>
      </c>
      <c r="N202" s="80">
        <v>1550</v>
      </c>
      <c r="O202" s="81">
        <v>2188.2352941176473</v>
      </c>
      <c r="P202" s="80"/>
      <c r="Q202" s="80">
        <v>435</v>
      </c>
      <c r="R202" s="82">
        <v>1930</v>
      </c>
      <c r="S202" s="83" t="s">
        <v>1044</v>
      </c>
      <c r="T202" s="81">
        <v>105</v>
      </c>
      <c r="U202" s="80">
        <v>2000</v>
      </c>
      <c r="V202" s="81">
        <v>2823.5294117647059</v>
      </c>
      <c r="W202" s="80">
        <v>9.2100000000000009</v>
      </c>
      <c r="X202" s="80">
        <v>435</v>
      </c>
      <c r="Y202" s="82">
        <v>8000</v>
      </c>
    </row>
    <row r="203" spans="1:25" x14ac:dyDescent="0.3">
      <c r="A203" s="64" t="s">
        <v>781</v>
      </c>
      <c r="B203" s="44" t="s">
        <v>788</v>
      </c>
      <c r="C203" s="45">
        <v>1</v>
      </c>
      <c r="D203" s="46" t="s">
        <v>197</v>
      </c>
      <c r="E203" s="76" t="s">
        <v>1045</v>
      </c>
      <c r="F203" s="77">
        <v>39</v>
      </c>
      <c r="G203" s="76">
        <v>30</v>
      </c>
      <c r="H203" s="77">
        <v>900</v>
      </c>
      <c r="I203" s="76"/>
      <c r="J203" s="76">
        <v>600</v>
      </c>
      <c r="K203" s="78">
        <v>0</v>
      </c>
      <c r="L203" s="79" t="s">
        <v>1046</v>
      </c>
      <c r="M203" s="77">
        <v>63</v>
      </c>
      <c r="N203" s="76">
        <v>30</v>
      </c>
      <c r="O203" s="77">
        <v>900</v>
      </c>
      <c r="P203" s="76"/>
      <c r="Q203" s="76">
        <v>750</v>
      </c>
      <c r="R203" s="78">
        <v>800</v>
      </c>
      <c r="S203" s="76" t="s">
        <v>1047</v>
      </c>
      <c r="T203" s="77">
        <v>19</v>
      </c>
      <c r="U203" s="76">
        <v>36</v>
      </c>
      <c r="V203" s="77">
        <v>1080</v>
      </c>
      <c r="W203" s="76">
        <v>0.31</v>
      </c>
      <c r="X203" s="76">
        <v>600</v>
      </c>
      <c r="Y203" s="78">
        <v>8</v>
      </c>
    </row>
    <row r="204" spans="1:25" x14ac:dyDescent="0.3">
      <c r="A204" s="65" t="s">
        <v>781</v>
      </c>
      <c r="B204" s="48" t="s">
        <v>788</v>
      </c>
      <c r="C204" s="49">
        <v>2</v>
      </c>
      <c r="D204" s="50" t="s">
        <v>198</v>
      </c>
      <c r="E204" s="80" t="s">
        <v>1048</v>
      </c>
      <c r="F204" s="81">
        <v>30</v>
      </c>
      <c r="G204" s="80">
        <v>12</v>
      </c>
      <c r="H204" s="81">
        <v>1218.961625282167</v>
      </c>
      <c r="I204" s="80"/>
      <c r="J204" s="80">
        <v>770</v>
      </c>
      <c r="K204" s="82">
        <v>3</v>
      </c>
      <c r="L204" s="83" t="s">
        <v>1049</v>
      </c>
      <c r="M204" s="81">
        <v>41</v>
      </c>
      <c r="N204" s="80">
        <v>12</v>
      </c>
      <c r="O204" s="81">
        <v>1218.961625282167</v>
      </c>
      <c r="P204" s="80"/>
      <c r="Q204" s="80">
        <v>963</v>
      </c>
      <c r="R204" s="82">
        <v>400</v>
      </c>
      <c r="S204" s="80" t="s">
        <v>1175</v>
      </c>
      <c r="T204" s="80" t="s">
        <v>1175</v>
      </c>
      <c r="U204" s="80" t="s">
        <v>1175</v>
      </c>
      <c r="V204" s="80" t="s">
        <v>1175</v>
      </c>
      <c r="W204" s="80" t="s">
        <v>1175</v>
      </c>
      <c r="X204" s="80" t="s">
        <v>1175</v>
      </c>
      <c r="Y204" s="80" t="s">
        <v>1175</v>
      </c>
    </row>
    <row r="205" spans="1:25" x14ac:dyDescent="0.3">
      <c r="A205" s="65" t="s">
        <v>781</v>
      </c>
      <c r="B205" s="48" t="s">
        <v>788</v>
      </c>
      <c r="C205" s="49">
        <v>2</v>
      </c>
      <c r="D205" s="50" t="s">
        <v>199</v>
      </c>
      <c r="E205" s="80" t="s">
        <v>1050</v>
      </c>
      <c r="F205" s="81">
        <v>27</v>
      </c>
      <c r="G205" s="80">
        <v>8</v>
      </c>
      <c r="H205" s="81">
        <v>830.18867924528297</v>
      </c>
      <c r="I205" s="80"/>
      <c r="J205" s="80">
        <v>895</v>
      </c>
      <c r="K205" s="82">
        <v>1</v>
      </c>
      <c r="L205" s="80" t="s">
        <v>1175</v>
      </c>
      <c r="M205" s="80" t="s">
        <v>1175</v>
      </c>
      <c r="N205" s="80" t="s">
        <v>1175</v>
      </c>
      <c r="O205" s="80" t="s">
        <v>1175</v>
      </c>
      <c r="P205" s="80" t="s">
        <v>1175</v>
      </c>
      <c r="Q205" s="80" t="s">
        <v>1175</v>
      </c>
      <c r="R205" s="80" t="s">
        <v>1175</v>
      </c>
      <c r="S205" s="80" t="s">
        <v>1175</v>
      </c>
      <c r="T205" s="80" t="s">
        <v>1175</v>
      </c>
      <c r="U205" s="80" t="s">
        <v>1175</v>
      </c>
      <c r="V205" s="80" t="s">
        <v>1175</v>
      </c>
      <c r="W205" s="80" t="s">
        <v>1175</v>
      </c>
      <c r="X205" s="80" t="s">
        <v>1175</v>
      </c>
      <c r="Y205" s="80" t="s">
        <v>1175</v>
      </c>
    </row>
    <row r="206" spans="1:25" x14ac:dyDescent="0.3">
      <c r="A206" s="65" t="s">
        <v>781</v>
      </c>
      <c r="B206" s="48" t="s">
        <v>788</v>
      </c>
      <c r="C206" s="49">
        <v>2</v>
      </c>
      <c r="D206" s="50" t="s">
        <v>200</v>
      </c>
      <c r="E206" s="80" t="s">
        <v>1045</v>
      </c>
      <c r="F206" s="81">
        <v>33</v>
      </c>
      <c r="G206" s="80">
        <v>30</v>
      </c>
      <c r="H206" s="81">
        <v>1285.7142857142858</v>
      </c>
      <c r="I206" s="80"/>
      <c r="J206" s="80">
        <v>600</v>
      </c>
      <c r="K206" s="82">
        <v>0</v>
      </c>
      <c r="L206" s="83" t="s">
        <v>1046</v>
      </c>
      <c r="M206" s="81">
        <v>53</v>
      </c>
      <c r="N206" s="80">
        <v>30</v>
      </c>
      <c r="O206" s="81">
        <v>1285.7142857142858</v>
      </c>
      <c r="P206" s="80"/>
      <c r="Q206" s="80">
        <v>750</v>
      </c>
      <c r="R206" s="82">
        <v>800</v>
      </c>
      <c r="S206" s="80" t="s">
        <v>1047</v>
      </c>
      <c r="T206" s="81">
        <v>19</v>
      </c>
      <c r="U206" s="80">
        <v>36</v>
      </c>
      <c r="V206" s="81">
        <v>1542.8571428571431</v>
      </c>
      <c r="W206" s="80">
        <v>0.31</v>
      </c>
      <c r="X206" s="80">
        <v>600</v>
      </c>
      <c r="Y206" s="82">
        <v>8</v>
      </c>
    </row>
    <row r="207" spans="1:25" x14ac:dyDescent="0.3">
      <c r="A207" s="64" t="s">
        <v>781</v>
      </c>
      <c r="B207" s="44" t="s">
        <v>788</v>
      </c>
      <c r="C207" s="45">
        <v>2</v>
      </c>
      <c r="D207" s="46" t="s">
        <v>201</v>
      </c>
      <c r="E207" s="76" t="s">
        <v>1051</v>
      </c>
      <c r="F207" s="77">
        <v>48</v>
      </c>
      <c r="G207" s="76">
        <v>40</v>
      </c>
      <c r="H207" s="77">
        <v>960</v>
      </c>
      <c r="I207" s="76"/>
      <c r="J207" s="76">
        <v>782</v>
      </c>
      <c r="K207" s="78">
        <v>18</v>
      </c>
      <c r="L207" s="79" t="s">
        <v>913</v>
      </c>
      <c r="M207" s="77">
        <v>70</v>
      </c>
      <c r="N207" s="76">
        <v>40</v>
      </c>
      <c r="O207" s="77">
        <v>960</v>
      </c>
      <c r="P207" s="76"/>
      <c r="Q207" s="76">
        <v>978</v>
      </c>
      <c r="R207" s="78">
        <v>800</v>
      </c>
      <c r="S207" s="76" t="s">
        <v>914</v>
      </c>
      <c r="T207" s="77">
        <v>19</v>
      </c>
      <c r="U207" s="76">
        <v>50</v>
      </c>
      <c r="V207" s="77">
        <v>1200</v>
      </c>
      <c r="W207" s="76">
        <v>0.31</v>
      </c>
      <c r="X207" s="76">
        <v>782</v>
      </c>
      <c r="Y207" s="78">
        <v>10</v>
      </c>
    </row>
    <row r="208" spans="1:25" x14ac:dyDescent="0.3">
      <c r="A208" s="65" t="s">
        <v>781</v>
      </c>
      <c r="B208" s="48" t="s">
        <v>788</v>
      </c>
      <c r="C208" s="49">
        <v>3</v>
      </c>
      <c r="D208" s="50" t="s">
        <v>202</v>
      </c>
      <c r="E208" s="80" t="s">
        <v>1051</v>
      </c>
      <c r="F208" s="81">
        <v>56</v>
      </c>
      <c r="G208" s="80">
        <v>40</v>
      </c>
      <c r="H208" s="81">
        <v>1048.0349344978165</v>
      </c>
      <c r="I208" s="80"/>
      <c r="J208" s="80">
        <v>792</v>
      </c>
      <c r="K208" s="82">
        <v>18</v>
      </c>
      <c r="L208" s="83" t="s">
        <v>913</v>
      </c>
      <c r="M208" s="81">
        <v>78</v>
      </c>
      <c r="N208" s="80">
        <v>40</v>
      </c>
      <c r="O208" s="81">
        <v>1048.0349344978165</v>
      </c>
      <c r="P208" s="80"/>
      <c r="Q208" s="80">
        <v>990</v>
      </c>
      <c r="R208" s="82">
        <v>800</v>
      </c>
      <c r="S208" s="80" t="s">
        <v>914</v>
      </c>
      <c r="T208" s="81">
        <v>19</v>
      </c>
      <c r="U208" s="80">
        <v>50</v>
      </c>
      <c r="V208" s="81">
        <v>1310.0436681222707</v>
      </c>
      <c r="W208" s="80">
        <v>0.31</v>
      </c>
      <c r="X208" s="80">
        <v>792</v>
      </c>
      <c r="Y208" s="82">
        <v>10</v>
      </c>
    </row>
    <row r="209" spans="1:25" x14ac:dyDescent="0.3">
      <c r="A209" s="65" t="s">
        <v>781</v>
      </c>
      <c r="B209" s="48" t="s">
        <v>788</v>
      </c>
      <c r="C209" s="49">
        <v>3</v>
      </c>
      <c r="D209" s="50" t="s">
        <v>203</v>
      </c>
      <c r="E209" s="80" t="s">
        <v>915</v>
      </c>
      <c r="F209" s="81">
        <v>45</v>
      </c>
      <c r="G209" s="80">
        <v>40</v>
      </c>
      <c r="H209" s="81">
        <v>1481.4814814814815</v>
      </c>
      <c r="I209" s="80"/>
      <c r="J209" s="80">
        <v>782</v>
      </c>
      <c r="K209" s="82">
        <v>35</v>
      </c>
      <c r="L209" s="83" t="s">
        <v>978</v>
      </c>
      <c r="M209" s="81">
        <v>61</v>
      </c>
      <c r="N209" s="80">
        <v>40</v>
      </c>
      <c r="O209" s="81">
        <v>1481.4814814814815</v>
      </c>
      <c r="P209" s="80"/>
      <c r="Q209" s="80">
        <v>978</v>
      </c>
      <c r="R209" s="82">
        <v>800</v>
      </c>
      <c r="S209" s="80" t="s">
        <v>979</v>
      </c>
      <c r="T209" s="81">
        <v>19</v>
      </c>
      <c r="U209" s="80">
        <v>50</v>
      </c>
      <c r="V209" s="81">
        <v>1851.851851851852</v>
      </c>
      <c r="W209" s="80">
        <v>0.31</v>
      </c>
      <c r="X209" s="80">
        <v>782</v>
      </c>
      <c r="Y209" s="82">
        <v>25</v>
      </c>
    </row>
    <row r="210" spans="1:25" x14ac:dyDescent="0.3">
      <c r="A210" s="64" t="s">
        <v>781</v>
      </c>
      <c r="B210" s="44" t="s">
        <v>788</v>
      </c>
      <c r="C210" s="45">
        <v>3</v>
      </c>
      <c r="D210" s="46" t="s">
        <v>204</v>
      </c>
      <c r="E210" s="76" t="s">
        <v>1051</v>
      </c>
      <c r="F210" s="77">
        <v>56</v>
      </c>
      <c r="G210" s="76">
        <v>40</v>
      </c>
      <c r="H210" s="77">
        <v>1043.4782608695652</v>
      </c>
      <c r="I210" s="76"/>
      <c r="J210" s="76">
        <v>792</v>
      </c>
      <c r="K210" s="78">
        <v>18</v>
      </c>
      <c r="L210" s="79" t="s">
        <v>913</v>
      </c>
      <c r="M210" s="77">
        <v>78</v>
      </c>
      <c r="N210" s="76">
        <v>40</v>
      </c>
      <c r="O210" s="77">
        <v>1043.4782608695652</v>
      </c>
      <c r="P210" s="76"/>
      <c r="Q210" s="76">
        <v>990</v>
      </c>
      <c r="R210" s="78">
        <v>800</v>
      </c>
      <c r="S210" s="76" t="s">
        <v>914</v>
      </c>
      <c r="T210" s="77">
        <v>19</v>
      </c>
      <c r="U210" s="76">
        <v>50</v>
      </c>
      <c r="V210" s="77">
        <v>1304.3478260869567</v>
      </c>
      <c r="W210" s="76">
        <v>0.31</v>
      </c>
      <c r="X210" s="76">
        <v>792</v>
      </c>
      <c r="Y210" s="78">
        <v>10</v>
      </c>
    </row>
    <row r="211" spans="1:25" x14ac:dyDescent="0.3">
      <c r="A211" s="64" t="s">
        <v>781</v>
      </c>
      <c r="B211" s="44" t="s">
        <v>788</v>
      </c>
      <c r="C211" s="45">
        <v>4</v>
      </c>
      <c r="D211" s="46" t="s">
        <v>205</v>
      </c>
      <c r="E211" s="76" t="s">
        <v>1051</v>
      </c>
      <c r="F211" s="77">
        <v>56</v>
      </c>
      <c r="G211" s="76">
        <v>40</v>
      </c>
      <c r="H211" s="77">
        <v>1666.666666666667</v>
      </c>
      <c r="I211" s="76"/>
      <c r="J211" s="76">
        <v>884</v>
      </c>
      <c r="K211" s="78">
        <v>18</v>
      </c>
      <c r="L211" s="79" t="s">
        <v>913</v>
      </c>
      <c r="M211" s="77">
        <v>78</v>
      </c>
      <c r="N211" s="76">
        <v>40</v>
      </c>
      <c r="O211" s="77">
        <v>1666.666666666667</v>
      </c>
      <c r="P211" s="76"/>
      <c r="Q211" s="76">
        <v>884</v>
      </c>
      <c r="R211" s="78">
        <v>800</v>
      </c>
      <c r="S211" s="76" t="s">
        <v>914</v>
      </c>
      <c r="T211" s="77">
        <v>19</v>
      </c>
      <c r="U211" s="76">
        <v>50</v>
      </c>
      <c r="V211" s="77">
        <v>2083.3333333333335</v>
      </c>
      <c r="W211" s="76">
        <v>0.31</v>
      </c>
      <c r="X211" s="76">
        <v>792</v>
      </c>
      <c r="Y211" s="78">
        <v>10</v>
      </c>
    </row>
    <row r="212" spans="1:25" x14ac:dyDescent="0.3">
      <c r="A212" s="64" t="s">
        <v>781</v>
      </c>
      <c r="B212" s="44" t="s">
        <v>788</v>
      </c>
      <c r="C212" s="45">
        <v>5</v>
      </c>
      <c r="D212" s="46" t="s">
        <v>206</v>
      </c>
      <c r="E212" s="76" t="s">
        <v>917</v>
      </c>
      <c r="F212" s="77">
        <v>96</v>
      </c>
      <c r="G212" s="76">
        <v>110</v>
      </c>
      <c r="H212" s="77">
        <v>1885.7142857142856</v>
      </c>
      <c r="I212" s="76"/>
      <c r="J212" s="76">
        <v>619</v>
      </c>
      <c r="K212" s="78">
        <v>56</v>
      </c>
      <c r="L212" s="79" t="s">
        <v>1186</v>
      </c>
      <c r="M212" s="77">
        <v>143</v>
      </c>
      <c r="N212" s="76">
        <v>110</v>
      </c>
      <c r="O212" s="77">
        <v>1885.7142857142856</v>
      </c>
      <c r="P212" s="76"/>
      <c r="Q212" s="76">
        <v>869</v>
      </c>
      <c r="R212" s="78">
        <v>2800</v>
      </c>
      <c r="S212" s="76" t="s">
        <v>916</v>
      </c>
      <c r="T212" s="77">
        <v>38</v>
      </c>
      <c r="U212" s="76">
        <v>175</v>
      </c>
      <c r="V212" s="77">
        <v>3000</v>
      </c>
      <c r="W212" s="76">
        <v>1.06</v>
      </c>
      <c r="X212" s="76">
        <v>604</v>
      </c>
      <c r="Y212" s="78">
        <v>56</v>
      </c>
    </row>
    <row r="213" spans="1:25" x14ac:dyDescent="0.3">
      <c r="A213" s="64" t="s">
        <v>781</v>
      </c>
      <c r="B213" s="44" t="s">
        <v>788</v>
      </c>
      <c r="C213" s="45">
        <v>6</v>
      </c>
      <c r="D213" s="46" t="s">
        <v>207</v>
      </c>
      <c r="E213" s="76" t="s">
        <v>901</v>
      </c>
      <c r="F213" s="77">
        <v>128</v>
      </c>
      <c r="G213" s="76">
        <v>115</v>
      </c>
      <c r="H213" s="77">
        <v>2156.25</v>
      </c>
      <c r="I213" s="76"/>
      <c r="J213" s="76">
        <v>792</v>
      </c>
      <c r="K213" s="78">
        <v>96</v>
      </c>
      <c r="L213" s="79" t="s">
        <v>902</v>
      </c>
      <c r="M213" s="77">
        <v>177</v>
      </c>
      <c r="N213" s="76">
        <v>115</v>
      </c>
      <c r="O213" s="77">
        <v>2156.25</v>
      </c>
      <c r="P213" s="76"/>
      <c r="Q213" s="76">
        <v>990</v>
      </c>
      <c r="R213" s="78">
        <v>2800</v>
      </c>
      <c r="S213" s="76" t="s">
        <v>1082</v>
      </c>
      <c r="T213" s="77">
        <v>38</v>
      </c>
      <c r="U213" s="76">
        <v>185</v>
      </c>
      <c r="V213" s="77">
        <v>3468.75</v>
      </c>
      <c r="W213" s="76">
        <v>1.0900000000000001</v>
      </c>
      <c r="X213" s="76">
        <v>792</v>
      </c>
      <c r="Y213" s="78">
        <v>68</v>
      </c>
    </row>
    <row r="214" spans="1:25" x14ac:dyDescent="0.3">
      <c r="A214" s="64" t="s">
        <v>781</v>
      </c>
      <c r="B214" s="44" t="s">
        <v>788</v>
      </c>
      <c r="C214" s="45">
        <v>6</v>
      </c>
      <c r="D214" s="46" t="s">
        <v>208</v>
      </c>
      <c r="E214" s="76" t="s">
        <v>918</v>
      </c>
      <c r="F214" s="77">
        <v>150</v>
      </c>
      <c r="G214" s="76">
        <v>115</v>
      </c>
      <c r="H214" s="77">
        <v>2090.909090909091</v>
      </c>
      <c r="I214" s="76"/>
      <c r="J214" s="76">
        <v>975</v>
      </c>
      <c r="K214" s="78">
        <v>105</v>
      </c>
      <c r="L214" s="79" t="s">
        <v>919</v>
      </c>
      <c r="M214" s="77">
        <v>199</v>
      </c>
      <c r="N214" s="76">
        <v>115</v>
      </c>
      <c r="O214" s="77">
        <v>2090.909090909091</v>
      </c>
      <c r="P214" s="76"/>
      <c r="Q214" s="76">
        <v>1250</v>
      </c>
      <c r="R214" s="78">
        <v>2800</v>
      </c>
      <c r="S214" s="76" t="s">
        <v>920</v>
      </c>
      <c r="T214" s="77">
        <v>38</v>
      </c>
      <c r="U214" s="76">
        <v>185</v>
      </c>
      <c r="V214" s="77">
        <v>3363.636363636364</v>
      </c>
      <c r="W214" s="76">
        <v>1.0900000000000001</v>
      </c>
      <c r="X214" s="76">
        <v>732</v>
      </c>
      <c r="Y214" s="78">
        <v>250</v>
      </c>
    </row>
    <row r="215" spans="1:25" x14ac:dyDescent="0.3">
      <c r="A215" s="64" t="s">
        <v>781</v>
      </c>
      <c r="B215" s="44" t="s">
        <v>788</v>
      </c>
      <c r="C215" s="45">
        <v>7</v>
      </c>
      <c r="D215" s="46" t="s">
        <v>209</v>
      </c>
      <c r="E215" s="76" t="s">
        <v>903</v>
      </c>
      <c r="F215" s="77">
        <v>175</v>
      </c>
      <c r="G215" s="76">
        <v>150</v>
      </c>
      <c r="H215" s="77">
        <v>2093.0232558139533</v>
      </c>
      <c r="I215" s="76"/>
      <c r="J215" s="76">
        <v>1219</v>
      </c>
      <c r="K215" s="78">
        <v>270</v>
      </c>
      <c r="L215" s="79" t="s">
        <v>904</v>
      </c>
      <c r="M215" s="77">
        <v>210</v>
      </c>
      <c r="N215" s="76">
        <v>150</v>
      </c>
      <c r="O215" s="77">
        <v>2093.0232558139533</v>
      </c>
      <c r="P215" s="76"/>
      <c r="Q215" s="76">
        <v>975</v>
      </c>
      <c r="R215" s="78">
        <v>5600</v>
      </c>
      <c r="S215" s="76" t="s">
        <v>920</v>
      </c>
      <c r="T215" s="77">
        <v>38</v>
      </c>
      <c r="U215" s="76">
        <v>185</v>
      </c>
      <c r="V215" s="77">
        <v>2581.3953488372094</v>
      </c>
      <c r="W215" s="76">
        <v>1.0900000000000001</v>
      </c>
      <c r="X215" s="76">
        <v>975</v>
      </c>
      <c r="Y215" s="78">
        <v>250</v>
      </c>
    </row>
    <row r="216" spans="1:25" x14ac:dyDescent="0.3">
      <c r="A216" s="64" t="s">
        <v>781</v>
      </c>
      <c r="B216" s="44" t="s">
        <v>788</v>
      </c>
      <c r="C216" s="45">
        <v>7</v>
      </c>
      <c r="D216" s="46" t="s">
        <v>210</v>
      </c>
      <c r="E216" s="76" t="s">
        <v>903</v>
      </c>
      <c r="F216" s="77">
        <v>175</v>
      </c>
      <c r="G216" s="76">
        <v>150</v>
      </c>
      <c r="H216" s="77">
        <v>1800</v>
      </c>
      <c r="I216" s="76"/>
      <c r="J216" s="76">
        <v>1219</v>
      </c>
      <c r="K216" s="78">
        <v>270</v>
      </c>
      <c r="L216" s="79" t="s">
        <v>904</v>
      </c>
      <c r="M216" s="77">
        <v>210</v>
      </c>
      <c r="N216" s="76">
        <v>150</v>
      </c>
      <c r="O216" s="77">
        <v>1800</v>
      </c>
      <c r="P216" s="76"/>
      <c r="Q216" s="76">
        <v>975</v>
      </c>
      <c r="R216" s="78">
        <v>5600</v>
      </c>
      <c r="S216" s="76" t="s">
        <v>920</v>
      </c>
      <c r="T216" s="77">
        <v>38</v>
      </c>
      <c r="U216" s="76">
        <v>185</v>
      </c>
      <c r="V216" s="77">
        <v>2220</v>
      </c>
      <c r="W216" s="76">
        <v>1.0900000000000001</v>
      </c>
      <c r="X216" s="76">
        <v>975</v>
      </c>
      <c r="Y216" s="78">
        <v>250</v>
      </c>
    </row>
    <row r="217" spans="1:25" x14ac:dyDescent="0.3">
      <c r="A217" s="64" t="s">
        <v>781</v>
      </c>
      <c r="B217" s="44" t="s">
        <v>788</v>
      </c>
      <c r="C217" s="45">
        <v>8</v>
      </c>
      <c r="D217" s="46" t="s">
        <v>211</v>
      </c>
      <c r="E217" s="76" t="s">
        <v>1187</v>
      </c>
      <c r="F217" s="77">
        <v>102</v>
      </c>
      <c r="G217" s="76">
        <v>320</v>
      </c>
      <c r="H217" s="77">
        <v>3047.6190476190477</v>
      </c>
      <c r="I217" s="76">
        <v>1.46</v>
      </c>
      <c r="J217" s="76">
        <v>792</v>
      </c>
      <c r="K217" s="78">
        <v>350</v>
      </c>
      <c r="L217" s="79" t="s">
        <v>1188</v>
      </c>
      <c r="M217" s="77">
        <v>250</v>
      </c>
      <c r="N217" s="76">
        <v>240</v>
      </c>
      <c r="O217" s="77">
        <v>2285.7142857142858</v>
      </c>
      <c r="P217" s="76"/>
      <c r="Q217" s="76">
        <v>853</v>
      </c>
      <c r="R217" s="78">
        <v>4000</v>
      </c>
      <c r="S217" s="76" t="s">
        <v>958</v>
      </c>
      <c r="T217" s="77">
        <v>45</v>
      </c>
      <c r="U217" s="76">
        <v>320</v>
      </c>
      <c r="V217" s="77">
        <v>3047.6190476190477</v>
      </c>
      <c r="W217" s="76">
        <v>1.46</v>
      </c>
      <c r="X217" s="76">
        <v>732</v>
      </c>
      <c r="Y217" s="78">
        <v>255</v>
      </c>
    </row>
    <row r="218" spans="1:25" x14ac:dyDescent="0.3">
      <c r="A218" s="64" t="s">
        <v>781</v>
      </c>
      <c r="B218" s="52" t="s">
        <v>789</v>
      </c>
      <c r="C218" s="45">
        <v>2</v>
      </c>
      <c r="D218" s="46" t="s">
        <v>212</v>
      </c>
      <c r="E218" s="76" t="s">
        <v>1051</v>
      </c>
      <c r="F218" s="77">
        <v>48</v>
      </c>
      <c r="G218" s="76">
        <v>40</v>
      </c>
      <c r="H218" s="77">
        <v>1043.4782608695652</v>
      </c>
      <c r="I218" s="76"/>
      <c r="J218" s="76">
        <v>782</v>
      </c>
      <c r="K218" s="78">
        <v>18</v>
      </c>
      <c r="L218" s="79" t="s">
        <v>913</v>
      </c>
      <c r="M218" s="77">
        <v>70</v>
      </c>
      <c r="N218" s="76">
        <v>40</v>
      </c>
      <c r="O218" s="77">
        <v>1043.4782608695652</v>
      </c>
      <c r="P218" s="76"/>
      <c r="Q218" s="76">
        <v>978</v>
      </c>
      <c r="R218" s="78">
        <v>800</v>
      </c>
      <c r="S218" s="76" t="s">
        <v>914</v>
      </c>
      <c r="T218" s="77">
        <v>19</v>
      </c>
      <c r="U218" s="76">
        <v>50</v>
      </c>
      <c r="V218" s="77">
        <v>1304.3478260869567</v>
      </c>
      <c r="W218" s="76">
        <v>0.31</v>
      </c>
      <c r="X218" s="76">
        <v>782</v>
      </c>
      <c r="Y218" s="78">
        <v>10</v>
      </c>
    </row>
    <row r="219" spans="1:25" x14ac:dyDescent="0.3">
      <c r="A219" s="64" t="s">
        <v>781</v>
      </c>
      <c r="B219" s="52" t="s">
        <v>789</v>
      </c>
      <c r="C219" s="45">
        <v>3</v>
      </c>
      <c r="D219" s="46" t="s">
        <v>213</v>
      </c>
      <c r="E219" s="76" t="s">
        <v>1051</v>
      </c>
      <c r="F219" s="77">
        <v>56</v>
      </c>
      <c r="G219" s="76">
        <v>40</v>
      </c>
      <c r="H219" s="77">
        <v>1043.4782608695652</v>
      </c>
      <c r="I219" s="76"/>
      <c r="J219" s="76">
        <v>792</v>
      </c>
      <c r="K219" s="78">
        <v>18</v>
      </c>
      <c r="L219" s="79" t="s">
        <v>913</v>
      </c>
      <c r="M219" s="77">
        <v>78</v>
      </c>
      <c r="N219" s="76">
        <v>40</v>
      </c>
      <c r="O219" s="77">
        <v>1043.4782608695652</v>
      </c>
      <c r="P219" s="76"/>
      <c r="Q219" s="76">
        <v>990</v>
      </c>
      <c r="R219" s="78">
        <v>800</v>
      </c>
      <c r="S219" s="76" t="s">
        <v>914</v>
      </c>
      <c r="T219" s="77">
        <v>19</v>
      </c>
      <c r="U219" s="76">
        <v>50</v>
      </c>
      <c r="V219" s="77">
        <v>1304.3478260869567</v>
      </c>
      <c r="W219" s="76">
        <v>0.31</v>
      </c>
      <c r="X219" s="76">
        <v>792</v>
      </c>
      <c r="Y219" s="78">
        <v>10</v>
      </c>
    </row>
    <row r="220" spans="1:25" x14ac:dyDescent="0.3">
      <c r="A220" s="64" t="s">
        <v>781</v>
      </c>
      <c r="B220" s="52" t="s">
        <v>789</v>
      </c>
      <c r="C220" s="45">
        <v>4</v>
      </c>
      <c r="D220" s="46" t="s">
        <v>214</v>
      </c>
      <c r="E220" s="76" t="s">
        <v>917</v>
      </c>
      <c r="F220" s="77">
        <v>92</v>
      </c>
      <c r="G220" s="76">
        <v>110</v>
      </c>
      <c r="H220" s="77">
        <v>2200</v>
      </c>
      <c r="I220" s="76"/>
      <c r="J220" s="76">
        <v>619</v>
      </c>
      <c r="K220" s="78">
        <v>56</v>
      </c>
      <c r="L220" s="79" t="s">
        <v>1186</v>
      </c>
      <c r="M220" s="77">
        <v>127</v>
      </c>
      <c r="N220" s="76">
        <v>110</v>
      </c>
      <c r="O220" s="77">
        <v>2200</v>
      </c>
      <c r="P220" s="76"/>
      <c r="Q220" s="76">
        <v>820</v>
      </c>
      <c r="R220" s="78">
        <v>2800</v>
      </c>
      <c r="S220" s="76" t="s">
        <v>916</v>
      </c>
      <c r="T220" s="77">
        <v>38</v>
      </c>
      <c r="U220" s="76">
        <v>175</v>
      </c>
      <c r="V220" s="77">
        <v>3500</v>
      </c>
      <c r="W220" s="76">
        <v>1.06</v>
      </c>
      <c r="X220" s="76">
        <v>619</v>
      </c>
      <c r="Y220" s="78">
        <v>56</v>
      </c>
    </row>
    <row r="221" spans="1:25" x14ac:dyDescent="0.3">
      <c r="A221" s="65" t="s">
        <v>781</v>
      </c>
      <c r="B221" s="51" t="s">
        <v>789</v>
      </c>
      <c r="C221" s="49">
        <v>5</v>
      </c>
      <c r="D221" s="50" t="s">
        <v>215</v>
      </c>
      <c r="E221" s="80" t="s">
        <v>917</v>
      </c>
      <c r="F221" s="81">
        <v>92</v>
      </c>
      <c r="G221" s="80">
        <v>110</v>
      </c>
      <c r="H221" s="81">
        <v>1732.2834645669291</v>
      </c>
      <c r="I221" s="80"/>
      <c r="J221" s="80">
        <v>619</v>
      </c>
      <c r="K221" s="82">
        <v>56</v>
      </c>
      <c r="L221" s="83" t="s">
        <v>1186</v>
      </c>
      <c r="M221" s="81">
        <v>127</v>
      </c>
      <c r="N221" s="80">
        <v>110</v>
      </c>
      <c r="O221" s="81">
        <v>1732.2834645669291</v>
      </c>
      <c r="P221" s="80"/>
      <c r="Q221" s="80">
        <v>774</v>
      </c>
      <c r="R221" s="82">
        <v>2800</v>
      </c>
      <c r="S221" s="80" t="s">
        <v>916</v>
      </c>
      <c r="T221" s="81">
        <v>38</v>
      </c>
      <c r="U221" s="80">
        <v>175</v>
      </c>
      <c r="V221" s="81">
        <v>2755.9055118110236</v>
      </c>
      <c r="W221" s="80">
        <v>1.06</v>
      </c>
      <c r="X221" s="80">
        <v>619</v>
      </c>
      <c r="Y221" s="82">
        <v>56</v>
      </c>
    </row>
    <row r="222" spans="1:25" x14ac:dyDescent="0.3">
      <c r="A222" s="65" t="s">
        <v>781</v>
      </c>
      <c r="B222" s="51" t="s">
        <v>789</v>
      </c>
      <c r="C222" s="49">
        <v>5</v>
      </c>
      <c r="D222" s="50" t="s">
        <v>216</v>
      </c>
      <c r="E222" s="80" t="s">
        <v>917</v>
      </c>
      <c r="F222" s="81">
        <v>92</v>
      </c>
      <c r="G222" s="80">
        <v>110</v>
      </c>
      <c r="H222" s="81">
        <v>1650</v>
      </c>
      <c r="I222" s="80"/>
      <c r="J222" s="80">
        <v>619</v>
      </c>
      <c r="K222" s="82">
        <v>56</v>
      </c>
      <c r="L222" s="83" t="s">
        <v>1186</v>
      </c>
      <c r="M222" s="81">
        <v>127</v>
      </c>
      <c r="N222" s="80">
        <v>110</v>
      </c>
      <c r="O222" s="81">
        <v>1650</v>
      </c>
      <c r="P222" s="80"/>
      <c r="Q222" s="80">
        <v>774</v>
      </c>
      <c r="R222" s="82">
        <v>2800</v>
      </c>
      <c r="S222" s="80" t="s">
        <v>916</v>
      </c>
      <c r="T222" s="81">
        <v>38</v>
      </c>
      <c r="U222" s="80">
        <v>175</v>
      </c>
      <c r="V222" s="81">
        <v>2625</v>
      </c>
      <c r="W222" s="80">
        <v>1.06</v>
      </c>
      <c r="X222" s="80">
        <v>619</v>
      </c>
      <c r="Y222" s="82">
        <v>56</v>
      </c>
    </row>
    <row r="223" spans="1:25" x14ac:dyDescent="0.3">
      <c r="A223" s="65" t="s">
        <v>781</v>
      </c>
      <c r="B223" s="51" t="s">
        <v>789</v>
      </c>
      <c r="C223" s="49">
        <v>5</v>
      </c>
      <c r="D223" s="50" t="s">
        <v>217</v>
      </c>
      <c r="E223" s="80" t="s">
        <v>900</v>
      </c>
      <c r="F223" s="81">
        <v>105</v>
      </c>
      <c r="G223" s="80">
        <v>75</v>
      </c>
      <c r="H223" s="81">
        <v>1965.0655021834061</v>
      </c>
      <c r="I223" s="80"/>
      <c r="J223" s="80">
        <v>821</v>
      </c>
      <c r="K223" s="82">
        <v>45</v>
      </c>
      <c r="L223" s="83" t="s">
        <v>840</v>
      </c>
      <c r="M223" s="81">
        <v>170</v>
      </c>
      <c r="N223" s="80">
        <v>75</v>
      </c>
      <c r="O223" s="81">
        <v>1965.0655021834061</v>
      </c>
      <c r="P223" s="80"/>
      <c r="Q223" s="80">
        <v>1026</v>
      </c>
      <c r="R223" s="82">
        <v>2400</v>
      </c>
      <c r="S223" s="80" t="s">
        <v>1175</v>
      </c>
      <c r="T223" s="80" t="s">
        <v>1175</v>
      </c>
      <c r="U223" s="80" t="s">
        <v>1175</v>
      </c>
      <c r="V223" s="80" t="s">
        <v>1175</v>
      </c>
      <c r="W223" s="80" t="s">
        <v>1175</v>
      </c>
      <c r="X223" s="80" t="s">
        <v>1175</v>
      </c>
      <c r="Y223" s="80" t="s">
        <v>1175</v>
      </c>
    </row>
    <row r="224" spans="1:25" x14ac:dyDescent="0.3">
      <c r="A224" s="64" t="s">
        <v>781</v>
      </c>
      <c r="B224" s="52" t="s">
        <v>789</v>
      </c>
      <c r="C224" s="45">
        <v>5</v>
      </c>
      <c r="D224" s="46" t="s">
        <v>218</v>
      </c>
      <c r="E224" s="76" t="s">
        <v>901</v>
      </c>
      <c r="F224" s="77">
        <v>128</v>
      </c>
      <c r="G224" s="76">
        <v>115</v>
      </c>
      <c r="H224" s="77">
        <v>1437.5</v>
      </c>
      <c r="I224" s="76"/>
      <c r="J224" s="76">
        <v>792</v>
      </c>
      <c r="K224" s="78">
        <v>96</v>
      </c>
      <c r="L224" s="79" t="s">
        <v>902</v>
      </c>
      <c r="M224" s="77">
        <v>177</v>
      </c>
      <c r="N224" s="76">
        <v>115</v>
      </c>
      <c r="O224" s="77">
        <v>1437.5</v>
      </c>
      <c r="P224" s="76"/>
      <c r="Q224" s="76">
        <v>990</v>
      </c>
      <c r="R224" s="78">
        <v>2800</v>
      </c>
      <c r="S224" s="76" t="s">
        <v>1082</v>
      </c>
      <c r="T224" s="77">
        <v>38</v>
      </c>
      <c r="U224" s="76">
        <v>185</v>
      </c>
      <c r="V224" s="77">
        <v>2312.5</v>
      </c>
      <c r="W224" s="76">
        <v>1.0900000000000001</v>
      </c>
      <c r="X224" s="76">
        <v>792</v>
      </c>
      <c r="Y224" s="78">
        <v>68</v>
      </c>
    </row>
    <row r="225" spans="1:25" x14ac:dyDescent="0.3">
      <c r="A225" s="64" t="s">
        <v>781</v>
      </c>
      <c r="B225" s="52" t="s">
        <v>789</v>
      </c>
      <c r="C225" s="45">
        <v>5</v>
      </c>
      <c r="D225" s="46" t="s">
        <v>219</v>
      </c>
      <c r="E225" s="76" t="s">
        <v>900</v>
      </c>
      <c r="F225" s="77">
        <v>105</v>
      </c>
      <c r="G225" s="76">
        <v>75</v>
      </c>
      <c r="H225" s="77">
        <v>1956.521739130435</v>
      </c>
      <c r="I225" s="76"/>
      <c r="J225" s="76">
        <v>821</v>
      </c>
      <c r="K225" s="78">
        <v>45</v>
      </c>
      <c r="L225" s="79" t="s">
        <v>840</v>
      </c>
      <c r="M225" s="77">
        <v>170</v>
      </c>
      <c r="N225" s="76">
        <v>75</v>
      </c>
      <c r="O225" s="77">
        <v>1956.521739130435</v>
      </c>
      <c r="P225" s="76"/>
      <c r="Q225" s="76">
        <v>1026</v>
      </c>
      <c r="R225" s="78">
        <v>2400</v>
      </c>
      <c r="S225" s="76" t="s">
        <v>1175</v>
      </c>
      <c r="T225" s="76" t="s">
        <v>1175</v>
      </c>
      <c r="U225" s="76" t="s">
        <v>1175</v>
      </c>
      <c r="V225" s="76" t="s">
        <v>1175</v>
      </c>
      <c r="W225" s="76" t="s">
        <v>1175</v>
      </c>
      <c r="X225" s="76" t="s">
        <v>1175</v>
      </c>
      <c r="Y225" s="76" t="s">
        <v>1175</v>
      </c>
    </row>
    <row r="226" spans="1:25" x14ac:dyDescent="0.3">
      <c r="A226" s="65" t="s">
        <v>781</v>
      </c>
      <c r="B226" s="51" t="s">
        <v>789</v>
      </c>
      <c r="C226" s="49">
        <v>6</v>
      </c>
      <c r="D226" s="50" t="s">
        <v>220</v>
      </c>
      <c r="E226" s="80" t="s">
        <v>901</v>
      </c>
      <c r="F226" s="81">
        <v>128</v>
      </c>
      <c r="G226" s="80">
        <v>115</v>
      </c>
      <c r="H226" s="81">
        <v>2090.909090909091</v>
      </c>
      <c r="I226" s="80"/>
      <c r="J226" s="80">
        <v>792</v>
      </c>
      <c r="K226" s="82">
        <v>96</v>
      </c>
      <c r="L226" s="83" t="s">
        <v>902</v>
      </c>
      <c r="M226" s="81">
        <v>177</v>
      </c>
      <c r="N226" s="80">
        <v>115</v>
      </c>
      <c r="O226" s="81">
        <v>2090.909090909091</v>
      </c>
      <c r="P226" s="80"/>
      <c r="Q226" s="80">
        <v>990</v>
      </c>
      <c r="R226" s="82">
        <v>2800</v>
      </c>
      <c r="S226" s="80" t="s">
        <v>1082</v>
      </c>
      <c r="T226" s="81">
        <v>38</v>
      </c>
      <c r="U226" s="80">
        <v>185</v>
      </c>
      <c r="V226" s="81">
        <v>3363.636363636364</v>
      </c>
      <c r="W226" s="80">
        <v>1.0900000000000001</v>
      </c>
      <c r="X226" s="80">
        <v>792</v>
      </c>
      <c r="Y226" s="82">
        <v>68</v>
      </c>
    </row>
    <row r="227" spans="1:25" x14ac:dyDescent="0.3">
      <c r="A227" s="64" t="s">
        <v>781</v>
      </c>
      <c r="B227" s="52" t="s">
        <v>789</v>
      </c>
      <c r="C227" s="45">
        <v>6</v>
      </c>
      <c r="D227" s="46" t="s">
        <v>221</v>
      </c>
      <c r="E227" s="76" t="s">
        <v>901</v>
      </c>
      <c r="F227" s="77">
        <v>128</v>
      </c>
      <c r="G227" s="76">
        <v>115</v>
      </c>
      <c r="H227" s="77">
        <v>2090.909090909091</v>
      </c>
      <c r="I227" s="76"/>
      <c r="J227" s="76">
        <v>792</v>
      </c>
      <c r="K227" s="78">
        <v>96</v>
      </c>
      <c r="L227" s="79" t="s">
        <v>902</v>
      </c>
      <c r="M227" s="77">
        <v>177</v>
      </c>
      <c r="N227" s="76">
        <v>115</v>
      </c>
      <c r="O227" s="77">
        <v>2090.909090909091</v>
      </c>
      <c r="P227" s="76"/>
      <c r="Q227" s="76">
        <v>990</v>
      </c>
      <c r="R227" s="78">
        <v>2800</v>
      </c>
      <c r="S227" s="76" t="s">
        <v>1082</v>
      </c>
      <c r="T227" s="77">
        <v>38</v>
      </c>
      <c r="U227" s="76">
        <v>185</v>
      </c>
      <c r="V227" s="77">
        <v>3363.636363636364</v>
      </c>
      <c r="W227" s="76">
        <v>1.0900000000000001</v>
      </c>
      <c r="X227" s="76">
        <v>792</v>
      </c>
      <c r="Y227" s="78">
        <v>68</v>
      </c>
    </row>
    <row r="228" spans="1:25" x14ac:dyDescent="0.3">
      <c r="A228" s="64" t="s">
        <v>781</v>
      </c>
      <c r="B228" s="52" t="s">
        <v>789</v>
      </c>
      <c r="C228" s="45">
        <v>6</v>
      </c>
      <c r="D228" s="46" t="s">
        <v>222</v>
      </c>
      <c r="E228" s="76" t="s">
        <v>901</v>
      </c>
      <c r="F228" s="77">
        <v>128</v>
      </c>
      <c r="G228" s="76">
        <v>115</v>
      </c>
      <c r="H228" s="77">
        <v>2090.909090909091</v>
      </c>
      <c r="I228" s="76"/>
      <c r="J228" s="76">
        <v>792</v>
      </c>
      <c r="K228" s="78">
        <v>96</v>
      </c>
      <c r="L228" s="79" t="s">
        <v>902</v>
      </c>
      <c r="M228" s="77">
        <v>177</v>
      </c>
      <c r="N228" s="76">
        <v>115</v>
      </c>
      <c r="O228" s="77">
        <v>2090.909090909091</v>
      </c>
      <c r="P228" s="76"/>
      <c r="Q228" s="76">
        <v>990</v>
      </c>
      <c r="R228" s="78">
        <v>2800</v>
      </c>
      <c r="S228" s="76" t="s">
        <v>1082</v>
      </c>
      <c r="T228" s="77">
        <v>38</v>
      </c>
      <c r="U228" s="76">
        <v>185</v>
      </c>
      <c r="V228" s="77">
        <v>3363.636363636364</v>
      </c>
      <c r="W228" s="76">
        <v>1.0900000000000001</v>
      </c>
      <c r="X228" s="76">
        <v>792</v>
      </c>
      <c r="Y228" s="78">
        <v>68</v>
      </c>
    </row>
    <row r="229" spans="1:25" x14ac:dyDescent="0.3">
      <c r="A229" s="65" t="s">
        <v>781</v>
      </c>
      <c r="B229" s="51" t="s">
        <v>789</v>
      </c>
      <c r="C229" s="49">
        <v>7</v>
      </c>
      <c r="D229" s="50" t="s">
        <v>223</v>
      </c>
      <c r="E229" s="80" t="s">
        <v>901</v>
      </c>
      <c r="F229" s="81">
        <v>128</v>
      </c>
      <c r="G229" s="80">
        <v>115</v>
      </c>
      <c r="H229" s="81">
        <v>2090.909090909091</v>
      </c>
      <c r="I229" s="80"/>
      <c r="J229" s="80">
        <v>792</v>
      </c>
      <c r="K229" s="82">
        <v>96</v>
      </c>
      <c r="L229" s="83" t="s">
        <v>902</v>
      </c>
      <c r="M229" s="81">
        <v>177</v>
      </c>
      <c r="N229" s="80">
        <v>115</v>
      </c>
      <c r="O229" s="81">
        <v>2090.909090909091</v>
      </c>
      <c r="P229" s="80"/>
      <c r="Q229" s="80">
        <v>990</v>
      </c>
      <c r="R229" s="82">
        <v>2800</v>
      </c>
      <c r="S229" s="80" t="s">
        <v>1082</v>
      </c>
      <c r="T229" s="81">
        <v>38</v>
      </c>
      <c r="U229" s="80">
        <v>185</v>
      </c>
      <c r="V229" s="81">
        <v>3363.636363636364</v>
      </c>
      <c r="W229" s="80">
        <v>1.0900000000000001</v>
      </c>
      <c r="X229" s="80">
        <v>792</v>
      </c>
      <c r="Y229" s="82">
        <v>68</v>
      </c>
    </row>
    <row r="230" spans="1:25" x14ac:dyDescent="0.3">
      <c r="A230" s="64" t="s">
        <v>781</v>
      </c>
      <c r="B230" s="52" t="s">
        <v>789</v>
      </c>
      <c r="C230" s="45">
        <v>7</v>
      </c>
      <c r="D230" s="46" t="s">
        <v>224</v>
      </c>
      <c r="E230" s="76" t="s">
        <v>953</v>
      </c>
      <c r="F230" s="77">
        <v>160</v>
      </c>
      <c r="G230" s="76">
        <v>240</v>
      </c>
      <c r="H230" s="77">
        <v>1531.9148936170213</v>
      </c>
      <c r="I230" s="76"/>
      <c r="J230" s="76">
        <v>853</v>
      </c>
      <c r="K230" s="78">
        <v>255</v>
      </c>
      <c r="L230" s="79" t="s">
        <v>954</v>
      </c>
      <c r="M230" s="77">
        <v>243</v>
      </c>
      <c r="N230" s="76">
        <v>240</v>
      </c>
      <c r="O230" s="77">
        <v>1531.9148936170213</v>
      </c>
      <c r="P230" s="76"/>
      <c r="Q230" s="76">
        <v>1066</v>
      </c>
      <c r="R230" s="78">
        <v>4400</v>
      </c>
      <c r="S230" s="76" t="s">
        <v>955</v>
      </c>
      <c r="T230" s="77">
        <v>45</v>
      </c>
      <c r="U230" s="76">
        <v>320</v>
      </c>
      <c r="V230" s="77">
        <v>2042.5531914893618</v>
      </c>
      <c r="W230" s="76">
        <v>1.46</v>
      </c>
      <c r="X230" s="76">
        <v>853</v>
      </c>
      <c r="Y230" s="78">
        <v>255</v>
      </c>
    </row>
    <row r="231" spans="1:25" x14ac:dyDescent="0.3">
      <c r="A231" s="65" t="s">
        <v>781</v>
      </c>
      <c r="B231" s="51" t="s">
        <v>789</v>
      </c>
      <c r="C231" s="49">
        <v>8</v>
      </c>
      <c r="D231" s="50" t="s">
        <v>225</v>
      </c>
      <c r="E231" s="80" t="s">
        <v>953</v>
      </c>
      <c r="F231" s="81">
        <v>170</v>
      </c>
      <c r="G231" s="80">
        <v>240</v>
      </c>
      <c r="H231" s="81">
        <v>1756.0975609756099</v>
      </c>
      <c r="I231" s="80"/>
      <c r="J231" s="80">
        <v>975</v>
      </c>
      <c r="K231" s="82">
        <v>255</v>
      </c>
      <c r="L231" s="83" t="s">
        <v>954</v>
      </c>
      <c r="M231" s="81">
        <v>258</v>
      </c>
      <c r="N231" s="80">
        <v>240</v>
      </c>
      <c r="O231" s="81">
        <v>1756.0975609756099</v>
      </c>
      <c r="P231" s="80"/>
      <c r="Q231" s="80">
        <v>1219</v>
      </c>
      <c r="R231" s="82">
        <v>4400</v>
      </c>
      <c r="S231" s="80" t="s">
        <v>955</v>
      </c>
      <c r="T231" s="81">
        <v>45</v>
      </c>
      <c r="U231" s="80">
        <v>320</v>
      </c>
      <c r="V231" s="81">
        <v>2341.4634146341464</v>
      </c>
      <c r="W231" s="80">
        <v>1.46</v>
      </c>
      <c r="X231" s="80">
        <v>975</v>
      </c>
      <c r="Y231" s="82">
        <v>255</v>
      </c>
    </row>
    <row r="232" spans="1:25" x14ac:dyDescent="0.3">
      <c r="A232" s="65" t="s">
        <v>781</v>
      </c>
      <c r="B232" s="51" t="s">
        <v>789</v>
      </c>
      <c r="C232" s="49">
        <v>8</v>
      </c>
      <c r="D232" s="50" t="s">
        <v>226</v>
      </c>
      <c r="E232" s="80" t="s">
        <v>956</v>
      </c>
      <c r="F232" s="81">
        <v>173</v>
      </c>
      <c r="G232" s="80">
        <v>240</v>
      </c>
      <c r="H232" s="81">
        <v>1920</v>
      </c>
      <c r="I232" s="80"/>
      <c r="J232" s="80">
        <v>914</v>
      </c>
      <c r="K232" s="82">
        <v>255</v>
      </c>
      <c r="L232" s="83" t="s">
        <v>957</v>
      </c>
      <c r="M232" s="81">
        <v>250</v>
      </c>
      <c r="N232" s="80">
        <v>240</v>
      </c>
      <c r="O232" s="81">
        <v>1920</v>
      </c>
      <c r="P232" s="80"/>
      <c r="Q232" s="80">
        <v>1219</v>
      </c>
      <c r="R232" s="82">
        <v>4000</v>
      </c>
      <c r="S232" s="80" t="s">
        <v>958</v>
      </c>
      <c r="T232" s="81">
        <v>45</v>
      </c>
      <c r="U232" s="80">
        <v>320</v>
      </c>
      <c r="V232" s="81">
        <v>2560</v>
      </c>
      <c r="W232" s="80">
        <v>1.46</v>
      </c>
      <c r="X232" s="80">
        <v>732</v>
      </c>
      <c r="Y232" s="82">
        <v>255</v>
      </c>
    </row>
    <row r="233" spans="1:25" x14ac:dyDescent="0.3">
      <c r="A233" s="64" t="s">
        <v>781</v>
      </c>
      <c r="B233" s="52" t="s">
        <v>789</v>
      </c>
      <c r="C233" s="45">
        <v>8</v>
      </c>
      <c r="D233" s="46" t="s">
        <v>227</v>
      </c>
      <c r="E233" s="76" t="s">
        <v>956</v>
      </c>
      <c r="F233" s="77">
        <v>173</v>
      </c>
      <c r="G233" s="76">
        <v>240</v>
      </c>
      <c r="H233" s="77">
        <v>1745.4545454545455</v>
      </c>
      <c r="I233" s="76"/>
      <c r="J233" s="76">
        <v>914</v>
      </c>
      <c r="K233" s="78">
        <v>255</v>
      </c>
      <c r="L233" s="79" t="s">
        <v>957</v>
      </c>
      <c r="M233" s="77">
        <v>250</v>
      </c>
      <c r="N233" s="76">
        <v>240</v>
      </c>
      <c r="O233" s="77">
        <v>1745.4545454545455</v>
      </c>
      <c r="P233" s="76"/>
      <c r="Q233" s="76">
        <v>1143</v>
      </c>
      <c r="R233" s="78">
        <v>4000</v>
      </c>
      <c r="S233" s="76" t="s">
        <v>958</v>
      </c>
      <c r="T233" s="77">
        <v>45</v>
      </c>
      <c r="U233" s="76">
        <v>320</v>
      </c>
      <c r="V233" s="77">
        <v>2327.272727272727</v>
      </c>
      <c r="W233" s="76">
        <v>1.46</v>
      </c>
      <c r="X233" s="76">
        <v>914</v>
      </c>
      <c r="Y233" s="78">
        <v>255</v>
      </c>
    </row>
    <row r="234" spans="1:25" x14ac:dyDescent="0.3">
      <c r="A234" s="64" t="s">
        <v>781</v>
      </c>
      <c r="B234" s="52" t="s">
        <v>789</v>
      </c>
      <c r="C234" s="45">
        <v>8</v>
      </c>
      <c r="D234" s="46" t="s">
        <v>228</v>
      </c>
      <c r="E234" s="76" t="s">
        <v>953</v>
      </c>
      <c r="F234" s="77">
        <v>180</v>
      </c>
      <c r="G234" s="76">
        <v>240</v>
      </c>
      <c r="H234" s="77">
        <v>1756.0975609756099</v>
      </c>
      <c r="I234" s="76"/>
      <c r="J234" s="76">
        <v>975</v>
      </c>
      <c r="K234" s="78">
        <v>255</v>
      </c>
      <c r="L234" s="79" t="s">
        <v>954</v>
      </c>
      <c r="M234" s="77">
        <v>268</v>
      </c>
      <c r="N234" s="76">
        <v>240</v>
      </c>
      <c r="O234" s="77">
        <v>1756.0975609756099</v>
      </c>
      <c r="P234" s="76"/>
      <c r="Q234" s="76">
        <v>1219</v>
      </c>
      <c r="R234" s="78">
        <v>4400</v>
      </c>
      <c r="S234" s="76" t="s">
        <v>955</v>
      </c>
      <c r="T234" s="77">
        <v>45</v>
      </c>
      <c r="U234" s="76">
        <v>320</v>
      </c>
      <c r="V234" s="77">
        <v>2341.4634146341464</v>
      </c>
      <c r="W234" s="76">
        <v>1.46</v>
      </c>
      <c r="X234" s="76">
        <v>975</v>
      </c>
      <c r="Y234" s="78">
        <v>255</v>
      </c>
    </row>
    <row r="235" spans="1:25" x14ac:dyDescent="0.3">
      <c r="A235" s="64" t="s">
        <v>781</v>
      </c>
      <c r="B235" s="52" t="s">
        <v>789</v>
      </c>
      <c r="C235" s="45">
        <v>9</v>
      </c>
      <c r="D235" s="46" t="s">
        <v>229</v>
      </c>
      <c r="E235" s="76" t="s">
        <v>844</v>
      </c>
      <c r="F235" s="77">
        <v>218</v>
      </c>
      <c r="G235" s="76">
        <v>390</v>
      </c>
      <c r="H235" s="77">
        <v>2600</v>
      </c>
      <c r="I235" s="76"/>
      <c r="J235" s="76">
        <v>945</v>
      </c>
      <c r="K235" s="78">
        <v>1000</v>
      </c>
      <c r="L235" s="79" t="s">
        <v>845</v>
      </c>
      <c r="M235" s="77">
        <v>265</v>
      </c>
      <c r="N235" s="76">
        <v>390</v>
      </c>
      <c r="O235" s="77">
        <v>2600</v>
      </c>
      <c r="P235" s="76"/>
      <c r="Q235" s="76">
        <v>1181</v>
      </c>
      <c r="R235" s="78">
        <v>4000</v>
      </c>
      <c r="S235" s="76" t="s">
        <v>846</v>
      </c>
      <c r="T235" s="77">
        <v>53</v>
      </c>
      <c r="U235" s="76">
        <v>480</v>
      </c>
      <c r="V235" s="77">
        <v>3200</v>
      </c>
      <c r="W235" s="76">
        <v>1.91</v>
      </c>
      <c r="X235" s="76">
        <v>945</v>
      </c>
      <c r="Y235" s="78">
        <v>680</v>
      </c>
    </row>
    <row r="236" spans="1:25" x14ac:dyDescent="0.3">
      <c r="A236" s="64" t="s">
        <v>781</v>
      </c>
      <c r="B236" s="52" t="s">
        <v>789</v>
      </c>
      <c r="C236" s="45">
        <v>9</v>
      </c>
      <c r="D236" s="46" t="s">
        <v>230</v>
      </c>
      <c r="E236" s="76" t="s">
        <v>847</v>
      </c>
      <c r="F236" s="77">
        <v>210</v>
      </c>
      <c r="G236" s="76">
        <v>390</v>
      </c>
      <c r="H236" s="77">
        <v>2193.75</v>
      </c>
      <c r="I236" s="76"/>
      <c r="J236" s="76">
        <v>1067</v>
      </c>
      <c r="K236" s="78">
        <v>1000</v>
      </c>
      <c r="L236" s="79" t="s">
        <v>848</v>
      </c>
      <c r="M236" s="77">
        <v>255</v>
      </c>
      <c r="N236" s="76">
        <v>390</v>
      </c>
      <c r="O236" s="77">
        <v>2193.75</v>
      </c>
      <c r="P236" s="76"/>
      <c r="Q236" s="76">
        <v>1334</v>
      </c>
      <c r="R236" s="78">
        <v>4000</v>
      </c>
      <c r="S236" s="76" t="s">
        <v>1175</v>
      </c>
      <c r="T236" s="76" t="s">
        <v>1175</v>
      </c>
      <c r="U236" s="76" t="s">
        <v>1175</v>
      </c>
      <c r="V236" s="76" t="s">
        <v>1175</v>
      </c>
      <c r="W236" s="76" t="s">
        <v>1175</v>
      </c>
      <c r="X236" s="76" t="s">
        <v>1175</v>
      </c>
      <c r="Y236" s="76" t="s">
        <v>1175</v>
      </c>
    </row>
    <row r="237" spans="1:25" x14ac:dyDescent="0.3">
      <c r="A237" s="65" t="s">
        <v>781</v>
      </c>
      <c r="B237" s="51" t="s">
        <v>789</v>
      </c>
      <c r="C237" s="49">
        <v>10</v>
      </c>
      <c r="D237" s="50" t="s">
        <v>231</v>
      </c>
      <c r="E237" s="80" t="s">
        <v>1115</v>
      </c>
      <c r="F237" s="81">
        <v>268</v>
      </c>
      <c r="G237" s="80">
        <v>390</v>
      </c>
      <c r="H237" s="81">
        <v>2659.090909090909</v>
      </c>
      <c r="I237" s="80"/>
      <c r="J237" s="80">
        <v>1478</v>
      </c>
      <c r="K237" s="82">
        <v>1000</v>
      </c>
      <c r="L237" s="83" t="s">
        <v>1014</v>
      </c>
      <c r="M237" s="81">
        <v>330</v>
      </c>
      <c r="N237" s="80">
        <v>390</v>
      </c>
      <c r="O237" s="81">
        <v>2659.090909090909</v>
      </c>
      <c r="P237" s="80"/>
      <c r="Q237" s="80">
        <v>1173</v>
      </c>
      <c r="R237" s="82">
        <v>4800</v>
      </c>
      <c r="S237" s="80" t="s">
        <v>1015</v>
      </c>
      <c r="T237" s="81">
        <v>53</v>
      </c>
      <c r="U237" s="80">
        <v>480</v>
      </c>
      <c r="V237" s="81">
        <v>3272.7272727272725</v>
      </c>
      <c r="W237" s="80">
        <v>1.91</v>
      </c>
      <c r="X237" s="80">
        <v>1173</v>
      </c>
      <c r="Y237" s="82">
        <v>680</v>
      </c>
    </row>
    <row r="238" spans="1:25" x14ac:dyDescent="0.3">
      <c r="A238" s="65" t="s">
        <v>781</v>
      </c>
      <c r="B238" s="51" t="s">
        <v>789</v>
      </c>
      <c r="C238" s="49">
        <v>10</v>
      </c>
      <c r="D238" s="50" t="s">
        <v>232</v>
      </c>
      <c r="E238" s="80" t="s">
        <v>878</v>
      </c>
      <c r="F238" s="81">
        <v>258</v>
      </c>
      <c r="G238" s="80">
        <v>400</v>
      </c>
      <c r="H238" s="81">
        <v>2631.5789473684213</v>
      </c>
      <c r="I238" s="80"/>
      <c r="J238" s="80">
        <v>1067</v>
      </c>
      <c r="K238" s="82">
        <v>1060</v>
      </c>
      <c r="L238" s="83" t="s">
        <v>876</v>
      </c>
      <c r="M238" s="81">
        <v>340</v>
      </c>
      <c r="N238" s="80">
        <v>400</v>
      </c>
      <c r="O238" s="81">
        <v>2631.5789473684213</v>
      </c>
      <c r="P238" s="80"/>
      <c r="Q238" s="80">
        <v>1067</v>
      </c>
      <c r="R238" s="82">
        <v>4400</v>
      </c>
      <c r="S238" s="80" t="s">
        <v>877</v>
      </c>
      <c r="T238" s="81">
        <v>60</v>
      </c>
      <c r="U238" s="80">
        <v>515</v>
      </c>
      <c r="V238" s="81">
        <v>3388.1578947368425</v>
      </c>
      <c r="W238" s="80">
        <v>2.42</v>
      </c>
      <c r="X238" s="80">
        <v>1067</v>
      </c>
      <c r="Y238" s="82">
        <v>900</v>
      </c>
    </row>
    <row r="239" spans="1:25" x14ac:dyDescent="0.3">
      <c r="A239" s="64" t="s">
        <v>781</v>
      </c>
      <c r="B239" s="52" t="s">
        <v>789</v>
      </c>
      <c r="C239" s="45">
        <v>10</v>
      </c>
      <c r="D239" s="46" t="s">
        <v>233</v>
      </c>
      <c r="E239" s="76" t="s">
        <v>1115</v>
      </c>
      <c r="F239" s="77">
        <v>268</v>
      </c>
      <c r="G239" s="76">
        <v>390</v>
      </c>
      <c r="H239" s="77">
        <v>2659.090909090909</v>
      </c>
      <c r="I239" s="76"/>
      <c r="J239" s="76">
        <v>1478</v>
      </c>
      <c r="K239" s="78">
        <v>1000</v>
      </c>
      <c r="L239" s="79" t="s">
        <v>1014</v>
      </c>
      <c r="M239" s="77">
        <v>330</v>
      </c>
      <c r="N239" s="76">
        <v>390</v>
      </c>
      <c r="O239" s="77">
        <v>2659.090909090909</v>
      </c>
      <c r="P239" s="76"/>
      <c r="Q239" s="76">
        <v>1173</v>
      </c>
      <c r="R239" s="78">
        <v>4800</v>
      </c>
      <c r="S239" s="76" t="s">
        <v>1015</v>
      </c>
      <c r="T239" s="77">
        <v>53</v>
      </c>
      <c r="U239" s="76">
        <v>480</v>
      </c>
      <c r="V239" s="77">
        <v>3272.7272727272725</v>
      </c>
      <c r="W239" s="76">
        <v>1.91</v>
      </c>
      <c r="X239" s="76">
        <v>1173</v>
      </c>
      <c r="Y239" s="78">
        <v>680</v>
      </c>
    </row>
    <row r="240" spans="1:25" x14ac:dyDescent="0.3">
      <c r="A240" s="65" t="s">
        <v>781</v>
      </c>
      <c r="B240" s="54" t="s">
        <v>776</v>
      </c>
      <c r="C240" s="49">
        <v>5</v>
      </c>
      <c r="D240" s="50" t="s">
        <v>234</v>
      </c>
      <c r="E240" s="80" t="s">
        <v>917</v>
      </c>
      <c r="F240" s="81">
        <v>92</v>
      </c>
      <c r="G240" s="80">
        <v>110</v>
      </c>
      <c r="H240" s="81">
        <v>1732.2834645669291</v>
      </c>
      <c r="I240" s="80"/>
      <c r="J240" s="80">
        <v>619</v>
      </c>
      <c r="K240" s="82">
        <v>56</v>
      </c>
      <c r="L240" s="83" t="s">
        <v>1186</v>
      </c>
      <c r="M240" s="81">
        <v>127</v>
      </c>
      <c r="N240" s="80">
        <v>110</v>
      </c>
      <c r="O240" s="81">
        <v>1732.2834645669291</v>
      </c>
      <c r="P240" s="80"/>
      <c r="Q240" s="80">
        <v>774</v>
      </c>
      <c r="R240" s="82">
        <v>2800</v>
      </c>
      <c r="S240" s="80" t="s">
        <v>916</v>
      </c>
      <c r="T240" s="81">
        <v>38</v>
      </c>
      <c r="U240" s="80">
        <v>175</v>
      </c>
      <c r="V240" s="81">
        <v>2755.9055118110236</v>
      </c>
      <c r="W240" s="80">
        <v>1.06</v>
      </c>
      <c r="X240" s="80">
        <v>619</v>
      </c>
      <c r="Y240" s="82">
        <v>56</v>
      </c>
    </row>
    <row r="241" spans="1:25" x14ac:dyDescent="0.3">
      <c r="A241" s="64" t="s">
        <v>781</v>
      </c>
      <c r="B241" s="55" t="s">
        <v>776</v>
      </c>
      <c r="C241" s="45">
        <v>5</v>
      </c>
      <c r="D241" s="46" t="s">
        <v>235</v>
      </c>
      <c r="E241" s="76" t="s">
        <v>901</v>
      </c>
      <c r="F241" s="77">
        <v>128</v>
      </c>
      <c r="G241" s="76">
        <v>115</v>
      </c>
      <c r="H241" s="77">
        <v>1916.6666666666667</v>
      </c>
      <c r="I241" s="76"/>
      <c r="J241" s="76">
        <v>792</v>
      </c>
      <c r="K241" s="78">
        <v>96</v>
      </c>
      <c r="L241" s="79" t="s">
        <v>902</v>
      </c>
      <c r="M241" s="77">
        <v>177</v>
      </c>
      <c r="N241" s="76">
        <v>115</v>
      </c>
      <c r="O241" s="77">
        <v>1916.6666666666667</v>
      </c>
      <c r="P241" s="76"/>
      <c r="Q241" s="76">
        <v>990</v>
      </c>
      <c r="R241" s="78">
        <v>2800</v>
      </c>
      <c r="S241" s="76" t="s">
        <v>1082</v>
      </c>
      <c r="T241" s="77">
        <v>38</v>
      </c>
      <c r="U241" s="76">
        <v>185</v>
      </c>
      <c r="V241" s="77">
        <v>3083.3333333333335</v>
      </c>
      <c r="W241" s="76">
        <v>1.0900000000000001</v>
      </c>
      <c r="X241" s="76">
        <v>792</v>
      </c>
      <c r="Y241" s="78">
        <v>68</v>
      </c>
    </row>
    <row r="242" spans="1:25" x14ac:dyDescent="0.3">
      <c r="A242" s="64" t="s">
        <v>781</v>
      </c>
      <c r="B242" s="55" t="s">
        <v>776</v>
      </c>
      <c r="C242" s="45">
        <v>6</v>
      </c>
      <c r="D242" s="46" t="s">
        <v>236</v>
      </c>
      <c r="E242" s="76" t="s">
        <v>953</v>
      </c>
      <c r="F242" s="77">
        <v>160</v>
      </c>
      <c r="G242" s="76">
        <v>240</v>
      </c>
      <c r="H242" s="77">
        <v>1894.7368421052633</v>
      </c>
      <c r="I242" s="76"/>
      <c r="J242" s="76">
        <v>853</v>
      </c>
      <c r="K242" s="78">
        <v>255</v>
      </c>
      <c r="L242" s="79" t="s">
        <v>954</v>
      </c>
      <c r="M242" s="77">
        <v>243</v>
      </c>
      <c r="N242" s="76">
        <v>240</v>
      </c>
      <c r="O242" s="77">
        <v>1894.7368421052633</v>
      </c>
      <c r="P242" s="76"/>
      <c r="Q242" s="76">
        <v>1066</v>
      </c>
      <c r="R242" s="78">
        <v>4400</v>
      </c>
      <c r="S242" s="76" t="s">
        <v>955</v>
      </c>
      <c r="T242" s="77">
        <v>45</v>
      </c>
      <c r="U242" s="76">
        <v>320</v>
      </c>
      <c r="V242" s="77">
        <v>2526.3157894736842</v>
      </c>
      <c r="W242" s="76">
        <v>1.46</v>
      </c>
      <c r="X242" s="76">
        <v>853</v>
      </c>
      <c r="Y242" s="78">
        <v>255</v>
      </c>
    </row>
    <row r="243" spans="1:25" x14ac:dyDescent="0.3">
      <c r="A243" s="64" t="s">
        <v>781</v>
      </c>
      <c r="B243" s="55" t="s">
        <v>776</v>
      </c>
      <c r="C243" s="45">
        <v>7</v>
      </c>
      <c r="D243" s="46" t="s">
        <v>237</v>
      </c>
      <c r="E243" s="76" t="s">
        <v>870</v>
      </c>
      <c r="F243" s="77">
        <v>198</v>
      </c>
      <c r="G243" s="76">
        <v>320</v>
      </c>
      <c r="H243" s="77">
        <v>1684.2105263157894</v>
      </c>
      <c r="I243" s="76"/>
      <c r="J243" s="76">
        <v>945</v>
      </c>
      <c r="K243" s="78">
        <v>1000</v>
      </c>
      <c r="L243" s="79" t="s">
        <v>871</v>
      </c>
      <c r="M243" s="77">
        <v>245</v>
      </c>
      <c r="N243" s="76">
        <v>320</v>
      </c>
      <c r="O243" s="77">
        <v>1684.2105263157894</v>
      </c>
      <c r="P243" s="76"/>
      <c r="Q243" s="76">
        <v>1181</v>
      </c>
      <c r="R243" s="78">
        <v>4800</v>
      </c>
      <c r="S243" s="76" t="s">
        <v>872</v>
      </c>
      <c r="T243" s="77">
        <v>53</v>
      </c>
      <c r="U243" s="76">
        <v>420</v>
      </c>
      <c r="V243" s="77">
        <v>2210.5263157894733</v>
      </c>
      <c r="W243" s="76">
        <v>1.91</v>
      </c>
      <c r="X243" s="76">
        <v>945</v>
      </c>
      <c r="Y243" s="78">
        <v>680</v>
      </c>
    </row>
    <row r="244" spans="1:25" x14ac:dyDescent="0.3">
      <c r="A244" s="65" t="s">
        <v>781</v>
      </c>
      <c r="B244" s="54" t="s">
        <v>776</v>
      </c>
      <c r="C244" s="49">
        <v>8</v>
      </c>
      <c r="D244" s="50" t="s">
        <v>238</v>
      </c>
      <c r="E244" s="80" t="s">
        <v>870</v>
      </c>
      <c r="F244" s="81">
        <v>198</v>
      </c>
      <c r="G244" s="80">
        <v>320</v>
      </c>
      <c r="H244" s="81">
        <v>1614.8023549201007</v>
      </c>
      <c r="I244" s="80"/>
      <c r="J244" s="80">
        <v>945</v>
      </c>
      <c r="K244" s="82">
        <v>1000</v>
      </c>
      <c r="L244" s="83" t="s">
        <v>871</v>
      </c>
      <c r="M244" s="81">
        <v>245</v>
      </c>
      <c r="N244" s="80">
        <v>320</v>
      </c>
      <c r="O244" s="81">
        <v>1614.8023549201007</v>
      </c>
      <c r="P244" s="80"/>
      <c r="Q244" s="80">
        <v>1181</v>
      </c>
      <c r="R244" s="82">
        <v>4800</v>
      </c>
      <c r="S244" s="80" t="s">
        <v>872</v>
      </c>
      <c r="T244" s="81">
        <v>53</v>
      </c>
      <c r="U244" s="80">
        <v>420</v>
      </c>
      <c r="V244" s="81">
        <v>2119.4280908326323</v>
      </c>
      <c r="W244" s="80">
        <v>1.91</v>
      </c>
      <c r="X244" s="80">
        <v>945</v>
      </c>
      <c r="Y244" s="82">
        <v>680</v>
      </c>
    </row>
    <row r="245" spans="1:25" x14ac:dyDescent="0.3">
      <c r="A245" s="65" t="s">
        <v>781</v>
      </c>
      <c r="B245" s="54" t="s">
        <v>776</v>
      </c>
      <c r="C245" s="49">
        <v>8</v>
      </c>
      <c r="D245" s="50" t="s">
        <v>239</v>
      </c>
      <c r="E245" s="80" t="s">
        <v>873</v>
      </c>
      <c r="F245" s="81">
        <v>248</v>
      </c>
      <c r="G245" s="80">
        <v>400</v>
      </c>
      <c r="H245" s="81">
        <v>1600</v>
      </c>
      <c r="I245" s="80"/>
      <c r="J245" s="80">
        <v>945</v>
      </c>
      <c r="K245" s="82">
        <v>1060</v>
      </c>
      <c r="L245" s="83" t="s">
        <v>874</v>
      </c>
      <c r="M245" s="81">
        <v>297</v>
      </c>
      <c r="N245" s="80">
        <v>400</v>
      </c>
      <c r="O245" s="81">
        <v>1600</v>
      </c>
      <c r="P245" s="80"/>
      <c r="Q245" s="80">
        <v>1181</v>
      </c>
      <c r="R245" s="82">
        <v>4800</v>
      </c>
      <c r="S245" s="80" t="s">
        <v>875</v>
      </c>
      <c r="T245" s="81">
        <v>60</v>
      </c>
      <c r="U245" s="80">
        <v>515</v>
      </c>
      <c r="V245" s="81">
        <v>2060</v>
      </c>
      <c r="W245" s="80">
        <v>2.42</v>
      </c>
      <c r="X245" s="80">
        <v>945</v>
      </c>
      <c r="Y245" s="82">
        <v>900</v>
      </c>
    </row>
    <row r="246" spans="1:25" x14ac:dyDescent="0.3">
      <c r="A246" s="64" t="s">
        <v>781</v>
      </c>
      <c r="B246" s="55" t="s">
        <v>776</v>
      </c>
      <c r="C246" s="45">
        <v>8</v>
      </c>
      <c r="D246" s="46" t="s">
        <v>240</v>
      </c>
      <c r="E246" s="76" t="s">
        <v>870</v>
      </c>
      <c r="F246" s="77">
        <v>198</v>
      </c>
      <c r="G246" s="76">
        <v>320</v>
      </c>
      <c r="H246" s="77">
        <v>1811.3207547169814</v>
      </c>
      <c r="I246" s="76"/>
      <c r="J246" s="76">
        <v>945</v>
      </c>
      <c r="K246" s="78">
        <v>1000</v>
      </c>
      <c r="L246" s="79" t="s">
        <v>871</v>
      </c>
      <c r="M246" s="77">
        <v>245</v>
      </c>
      <c r="N246" s="76">
        <v>320</v>
      </c>
      <c r="O246" s="77">
        <v>1811.3207547169814</v>
      </c>
      <c r="P246" s="76"/>
      <c r="Q246" s="76">
        <v>1181</v>
      </c>
      <c r="R246" s="78">
        <v>4800</v>
      </c>
      <c r="S246" s="76" t="s">
        <v>872</v>
      </c>
      <c r="T246" s="77">
        <v>53</v>
      </c>
      <c r="U246" s="76">
        <v>420</v>
      </c>
      <c r="V246" s="77">
        <v>2377.3584905660377</v>
      </c>
      <c r="W246" s="76">
        <v>1.91</v>
      </c>
      <c r="X246" s="76">
        <v>945</v>
      </c>
      <c r="Y246" s="78">
        <v>680</v>
      </c>
    </row>
    <row r="247" spans="1:25" x14ac:dyDescent="0.3">
      <c r="A247" s="64" t="s">
        <v>781</v>
      </c>
      <c r="B247" s="55" t="s">
        <v>776</v>
      </c>
      <c r="C247" s="45">
        <v>9</v>
      </c>
      <c r="D247" s="46" t="s">
        <v>241</v>
      </c>
      <c r="E247" s="76" t="s">
        <v>878</v>
      </c>
      <c r="F247" s="77">
        <v>258</v>
      </c>
      <c r="G247" s="76">
        <v>400</v>
      </c>
      <c r="H247" s="77">
        <v>2142.8571428571431</v>
      </c>
      <c r="I247" s="76"/>
      <c r="J247" s="76">
        <v>1067</v>
      </c>
      <c r="K247" s="78">
        <v>1060</v>
      </c>
      <c r="L247" s="79" t="s">
        <v>876</v>
      </c>
      <c r="M247" s="77">
        <v>340</v>
      </c>
      <c r="N247" s="76">
        <v>400</v>
      </c>
      <c r="O247" s="77">
        <v>2142.8571428571431</v>
      </c>
      <c r="P247" s="76"/>
      <c r="Q247" s="76">
        <v>1067</v>
      </c>
      <c r="R247" s="78">
        <v>4400</v>
      </c>
      <c r="S247" s="76" t="s">
        <v>877</v>
      </c>
      <c r="T247" s="77">
        <v>60</v>
      </c>
      <c r="U247" s="76">
        <v>515</v>
      </c>
      <c r="V247" s="77">
        <v>2758.9285714285716</v>
      </c>
      <c r="W247" s="76">
        <v>2.42</v>
      </c>
      <c r="X247" s="76">
        <v>1067</v>
      </c>
      <c r="Y247" s="78">
        <v>900</v>
      </c>
    </row>
    <row r="248" spans="1:25" x14ac:dyDescent="0.3">
      <c r="A248" s="65" t="s">
        <v>781</v>
      </c>
      <c r="B248" s="56" t="s">
        <v>776</v>
      </c>
      <c r="C248" s="49">
        <v>10</v>
      </c>
      <c r="D248" s="50" t="s">
        <v>774</v>
      </c>
      <c r="E248" s="80" t="s">
        <v>815</v>
      </c>
      <c r="F248" s="81">
        <v>258</v>
      </c>
      <c r="G248" s="80">
        <v>400</v>
      </c>
      <c r="H248" s="81">
        <v>2400</v>
      </c>
      <c r="I248" s="80"/>
      <c r="J248" s="80">
        <v>1067</v>
      </c>
      <c r="K248" s="82">
        <v>108</v>
      </c>
      <c r="L248" s="83" t="s">
        <v>816</v>
      </c>
      <c r="M248" s="81">
        <v>340</v>
      </c>
      <c r="N248" s="80">
        <v>400</v>
      </c>
      <c r="O248" s="81">
        <v>2400</v>
      </c>
      <c r="P248" s="80"/>
      <c r="Q248" s="80">
        <v>1067</v>
      </c>
      <c r="R248" s="82">
        <v>400</v>
      </c>
      <c r="S248" s="80" t="s">
        <v>817</v>
      </c>
      <c r="T248" s="81">
        <v>60</v>
      </c>
      <c r="U248" s="80">
        <v>515</v>
      </c>
      <c r="V248" s="81">
        <v>3090</v>
      </c>
      <c r="W248" s="80">
        <v>2.42</v>
      </c>
      <c r="X248" s="80">
        <v>1067</v>
      </c>
      <c r="Y248" s="82">
        <v>99</v>
      </c>
    </row>
    <row r="249" spans="1:25" x14ac:dyDescent="0.3">
      <c r="A249" s="65" t="s">
        <v>781</v>
      </c>
      <c r="B249" s="56" t="s">
        <v>776</v>
      </c>
      <c r="C249" s="49">
        <v>10</v>
      </c>
      <c r="D249" s="50" t="s">
        <v>769</v>
      </c>
      <c r="E249" s="80" t="s">
        <v>815</v>
      </c>
      <c r="F249" s="81">
        <v>258</v>
      </c>
      <c r="G249" s="80">
        <v>400</v>
      </c>
      <c r="H249" s="81">
        <v>3096.7741935483873</v>
      </c>
      <c r="I249" s="80"/>
      <c r="J249" s="80">
        <v>1067</v>
      </c>
      <c r="K249" s="82">
        <v>108</v>
      </c>
      <c r="L249" s="83" t="s">
        <v>816</v>
      </c>
      <c r="M249" s="81">
        <v>340</v>
      </c>
      <c r="N249" s="80">
        <v>400</v>
      </c>
      <c r="O249" s="81">
        <v>3096.7741935483873</v>
      </c>
      <c r="P249" s="80"/>
      <c r="Q249" s="80">
        <v>1067</v>
      </c>
      <c r="R249" s="82">
        <v>400</v>
      </c>
      <c r="S249" s="80" t="s">
        <v>817</v>
      </c>
      <c r="T249" s="81">
        <v>60</v>
      </c>
      <c r="U249" s="80">
        <v>515</v>
      </c>
      <c r="V249" s="81">
        <v>3987.0967741935483</v>
      </c>
      <c r="W249" s="80">
        <v>2.42</v>
      </c>
      <c r="X249" s="80">
        <v>1067</v>
      </c>
      <c r="Y249" s="82">
        <v>99</v>
      </c>
    </row>
    <row r="250" spans="1:25" x14ac:dyDescent="0.3">
      <c r="A250" s="65" t="s">
        <v>781</v>
      </c>
      <c r="B250" s="56" t="s">
        <v>776</v>
      </c>
      <c r="C250" s="49">
        <v>10</v>
      </c>
      <c r="D250" s="50" t="s">
        <v>242</v>
      </c>
      <c r="E250" s="80" t="s">
        <v>878</v>
      </c>
      <c r="F250" s="81">
        <v>258</v>
      </c>
      <c r="G250" s="80">
        <v>400</v>
      </c>
      <c r="H250" s="81">
        <v>2400</v>
      </c>
      <c r="I250" s="80"/>
      <c r="J250" s="80">
        <v>1067</v>
      </c>
      <c r="K250" s="82">
        <v>1060</v>
      </c>
      <c r="L250" s="83" t="s">
        <v>876</v>
      </c>
      <c r="M250" s="81">
        <v>340</v>
      </c>
      <c r="N250" s="80">
        <v>400</v>
      </c>
      <c r="O250" s="81">
        <v>2400</v>
      </c>
      <c r="P250" s="80"/>
      <c r="Q250" s="80">
        <v>1067</v>
      </c>
      <c r="R250" s="82">
        <v>4400</v>
      </c>
      <c r="S250" s="80" t="s">
        <v>877</v>
      </c>
      <c r="T250" s="81">
        <v>60</v>
      </c>
      <c r="U250" s="80">
        <v>515</v>
      </c>
      <c r="V250" s="81">
        <v>3090</v>
      </c>
      <c r="W250" s="80">
        <v>2.42</v>
      </c>
      <c r="X250" s="80">
        <v>1067</v>
      </c>
      <c r="Y250" s="82">
        <v>900</v>
      </c>
    </row>
    <row r="251" spans="1:25" x14ac:dyDescent="0.3">
      <c r="A251" s="65" t="s">
        <v>781</v>
      </c>
      <c r="B251" s="56" t="s">
        <v>776</v>
      </c>
      <c r="C251" s="49">
        <v>10</v>
      </c>
      <c r="D251" s="50" t="s">
        <v>243</v>
      </c>
      <c r="E251" s="80" t="s">
        <v>878</v>
      </c>
      <c r="F251" s="81">
        <v>258</v>
      </c>
      <c r="G251" s="80">
        <v>400</v>
      </c>
      <c r="H251" s="81">
        <v>3096.7741935483873</v>
      </c>
      <c r="I251" s="80"/>
      <c r="J251" s="80">
        <v>1067</v>
      </c>
      <c r="K251" s="82">
        <v>1060</v>
      </c>
      <c r="L251" s="83" t="s">
        <v>876</v>
      </c>
      <c r="M251" s="81">
        <v>340</v>
      </c>
      <c r="N251" s="80">
        <v>400</v>
      </c>
      <c r="O251" s="81">
        <v>3096.7741935483873</v>
      </c>
      <c r="P251" s="80"/>
      <c r="Q251" s="80">
        <v>1067</v>
      </c>
      <c r="R251" s="82">
        <v>4400</v>
      </c>
      <c r="S251" s="80" t="s">
        <v>877</v>
      </c>
      <c r="T251" s="81">
        <v>60</v>
      </c>
      <c r="U251" s="80">
        <v>515</v>
      </c>
      <c r="V251" s="81">
        <v>3987.0967741935483</v>
      </c>
      <c r="W251" s="80">
        <v>2.42</v>
      </c>
      <c r="X251" s="80">
        <v>1067</v>
      </c>
      <c r="Y251" s="82">
        <v>900</v>
      </c>
    </row>
    <row r="252" spans="1:25" x14ac:dyDescent="0.3">
      <c r="A252" s="64" t="s">
        <v>781</v>
      </c>
      <c r="B252" s="57" t="s">
        <v>778</v>
      </c>
      <c r="C252" s="45">
        <v>2</v>
      </c>
      <c r="D252" s="46" t="s">
        <v>244</v>
      </c>
      <c r="E252" s="76" t="s">
        <v>1055</v>
      </c>
      <c r="F252" s="77">
        <v>64</v>
      </c>
      <c r="G252" s="76">
        <v>45</v>
      </c>
      <c r="H252" s="77">
        <v>1080</v>
      </c>
      <c r="I252" s="76"/>
      <c r="J252" s="76">
        <v>792</v>
      </c>
      <c r="K252" s="78">
        <v>25</v>
      </c>
      <c r="L252" s="79" t="s">
        <v>1056</v>
      </c>
      <c r="M252" s="77">
        <v>121</v>
      </c>
      <c r="N252" s="76">
        <v>45</v>
      </c>
      <c r="O252" s="77">
        <v>1080</v>
      </c>
      <c r="P252" s="76"/>
      <c r="Q252" s="76">
        <v>990</v>
      </c>
      <c r="R252" s="78">
        <v>1200</v>
      </c>
      <c r="S252" s="76" t="s">
        <v>1057</v>
      </c>
      <c r="T252" s="77">
        <v>23</v>
      </c>
      <c r="U252" s="76">
        <v>60</v>
      </c>
      <c r="V252" s="77">
        <v>1440</v>
      </c>
      <c r="W252" s="76">
        <v>0.35</v>
      </c>
      <c r="X252" s="76">
        <v>792</v>
      </c>
      <c r="Y252" s="78">
        <v>19</v>
      </c>
    </row>
    <row r="253" spans="1:25" x14ac:dyDescent="0.3">
      <c r="A253" s="64" t="s">
        <v>781</v>
      </c>
      <c r="B253" s="57" t="s">
        <v>778</v>
      </c>
      <c r="C253" s="45">
        <v>3</v>
      </c>
      <c r="D253" s="46" t="s">
        <v>245</v>
      </c>
      <c r="E253" s="76" t="s">
        <v>879</v>
      </c>
      <c r="F253" s="77">
        <v>110</v>
      </c>
      <c r="G253" s="76">
        <v>75</v>
      </c>
      <c r="H253" s="77">
        <v>1607.1428571428573</v>
      </c>
      <c r="I253" s="76"/>
      <c r="J253" s="76">
        <v>823</v>
      </c>
      <c r="K253" s="78">
        <v>50</v>
      </c>
      <c r="L253" s="79" t="s">
        <v>880</v>
      </c>
      <c r="M253" s="77">
        <v>180</v>
      </c>
      <c r="N253" s="76">
        <v>75</v>
      </c>
      <c r="O253" s="77">
        <v>1607.1428571428573</v>
      </c>
      <c r="P253" s="76"/>
      <c r="Q253" s="76">
        <v>1029</v>
      </c>
      <c r="R253" s="78">
        <v>2800</v>
      </c>
      <c r="S253" s="76" t="s">
        <v>881</v>
      </c>
      <c r="T253" s="77">
        <v>29</v>
      </c>
      <c r="U253" s="76">
        <v>95</v>
      </c>
      <c r="V253" s="77">
        <v>2035.714285714286</v>
      </c>
      <c r="W253" s="76">
        <v>0.66</v>
      </c>
      <c r="X253" s="76">
        <v>823</v>
      </c>
      <c r="Y253" s="78">
        <v>28</v>
      </c>
    </row>
    <row r="254" spans="1:25" x14ac:dyDescent="0.3">
      <c r="A254" s="64" t="s">
        <v>781</v>
      </c>
      <c r="B254" s="57" t="s">
        <v>778</v>
      </c>
      <c r="C254" s="45">
        <v>4</v>
      </c>
      <c r="D254" s="46" t="s">
        <v>246</v>
      </c>
      <c r="E254" s="76" t="s">
        <v>901</v>
      </c>
      <c r="F254" s="77">
        <v>128</v>
      </c>
      <c r="G254" s="76">
        <v>115</v>
      </c>
      <c r="H254" s="77">
        <v>1864.8648648648646</v>
      </c>
      <c r="I254" s="76"/>
      <c r="J254" s="76">
        <v>792</v>
      </c>
      <c r="K254" s="78">
        <v>96</v>
      </c>
      <c r="L254" s="79" t="s">
        <v>902</v>
      </c>
      <c r="M254" s="77">
        <v>177</v>
      </c>
      <c r="N254" s="76">
        <v>115</v>
      </c>
      <c r="O254" s="77">
        <v>1864.8648648648646</v>
      </c>
      <c r="P254" s="76"/>
      <c r="Q254" s="76">
        <v>990</v>
      </c>
      <c r="R254" s="78">
        <v>2800</v>
      </c>
      <c r="S254" s="76" t="s">
        <v>1082</v>
      </c>
      <c r="T254" s="77">
        <v>38</v>
      </c>
      <c r="U254" s="76">
        <v>185</v>
      </c>
      <c r="V254" s="77">
        <v>3000</v>
      </c>
      <c r="W254" s="76">
        <v>1.0900000000000001</v>
      </c>
      <c r="X254" s="76">
        <v>792</v>
      </c>
      <c r="Y254" s="78">
        <v>68</v>
      </c>
    </row>
    <row r="255" spans="1:25" x14ac:dyDescent="0.3">
      <c r="A255" s="64" t="s">
        <v>781</v>
      </c>
      <c r="B255" s="57" t="s">
        <v>778</v>
      </c>
      <c r="C255" s="45">
        <v>4</v>
      </c>
      <c r="D255" s="46" t="s">
        <v>247</v>
      </c>
      <c r="E255" s="76" t="s">
        <v>879</v>
      </c>
      <c r="F255" s="77">
        <v>110</v>
      </c>
      <c r="G255" s="76">
        <v>75</v>
      </c>
      <c r="H255" s="77">
        <v>1800</v>
      </c>
      <c r="I255" s="76"/>
      <c r="J255" s="76">
        <v>823</v>
      </c>
      <c r="K255" s="78">
        <v>50</v>
      </c>
      <c r="L255" s="79" t="s">
        <v>880</v>
      </c>
      <c r="M255" s="77">
        <v>180</v>
      </c>
      <c r="N255" s="76">
        <v>75</v>
      </c>
      <c r="O255" s="77">
        <v>1800</v>
      </c>
      <c r="P255" s="76"/>
      <c r="Q255" s="76">
        <v>1029</v>
      </c>
      <c r="R255" s="78">
        <v>2800</v>
      </c>
      <c r="S255" s="76" t="s">
        <v>881</v>
      </c>
      <c r="T255" s="77">
        <v>29</v>
      </c>
      <c r="U255" s="76">
        <v>95</v>
      </c>
      <c r="V255" s="77">
        <v>2280</v>
      </c>
      <c r="W255" s="76">
        <v>0.66</v>
      </c>
      <c r="X255" s="76">
        <v>823</v>
      </c>
      <c r="Y255" s="78">
        <v>28</v>
      </c>
    </row>
    <row r="256" spans="1:25" x14ac:dyDescent="0.3">
      <c r="A256" s="64" t="s">
        <v>781</v>
      </c>
      <c r="B256" s="57" t="s">
        <v>778</v>
      </c>
      <c r="C256" s="45">
        <v>5</v>
      </c>
      <c r="D256" s="46" t="s">
        <v>248</v>
      </c>
      <c r="E256" s="76" t="s">
        <v>901</v>
      </c>
      <c r="F256" s="77">
        <v>128</v>
      </c>
      <c r="G256" s="76">
        <v>115</v>
      </c>
      <c r="H256" s="77">
        <v>2156.25</v>
      </c>
      <c r="I256" s="76"/>
      <c r="J256" s="76">
        <v>792</v>
      </c>
      <c r="K256" s="78">
        <v>96</v>
      </c>
      <c r="L256" s="79" t="s">
        <v>902</v>
      </c>
      <c r="M256" s="77">
        <v>177</v>
      </c>
      <c r="N256" s="76">
        <v>115</v>
      </c>
      <c r="O256" s="77">
        <v>2156.25</v>
      </c>
      <c r="P256" s="76"/>
      <c r="Q256" s="76">
        <v>990</v>
      </c>
      <c r="R256" s="78">
        <v>2800</v>
      </c>
      <c r="S256" s="76" t="s">
        <v>1082</v>
      </c>
      <c r="T256" s="77">
        <v>38</v>
      </c>
      <c r="U256" s="76">
        <v>185</v>
      </c>
      <c r="V256" s="77">
        <v>3468.75</v>
      </c>
      <c r="W256" s="76">
        <v>1.0900000000000001</v>
      </c>
      <c r="X256" s="76">
        <v>792</v>
      </c>
      <c r="Y256" s="78">
        <v>68</v>
      </c>
    </row>
    <row r="257" spans="1:25" x14ac:dyDescent="0.3">
      <c r="A257" s="64" t="s">
        <v>781</v>
      </c>
      <c r="B257" s="57" t="s">
        <v>778</v>
      </c>
      <c r="C257" s="45">
        <v>5</v>
      </c>
      <c r="D257" s="46" t="s">
        <v>249</v>
      </c>
      <c r="E257" s="76" t="s">
        <v>901</v>
      </c>
      <c r="F257" s="77">
        <v>128</v>
      </c>
      <c r="G257" s="76">
        <v>115</v>
      </c>
      <c r="H257" s="77">
        <v>2156.25</v>
      </c>
      <c r="I257" s="76"/>
      <c r="J257" s="76">
        <v>792</v>
      </c>
      <c r="K257" s="78">
        <v>96</v>
      </c>
      <c r="L257" s="79" t="s">
        <v>902</v>
      </c>
      <c r="M257" s="77">
        <v>177</v>
      </c>
      <c r="N257" s="76">
        <v>115</v>
      </c>
      <c r="O257" s="77">
        <v>2156.25</v>
      </c>
      <c r="P257" s="76"/>
      <c r="Q257" s="76">
        <v>990</v>
      </c>
      <c r="R257" s="78">
        <v>2800</v>
      </c>
      <c r="S257" s="76" t="s">
        <v>1082</v>
      </c>
      <c r="T257" s="77">
        <v>38</v>
      </c>
      <c r="U257" s="76">
        <v>185</v>
      </c>
      <c r="V257" s="77">
        <v>3468.75</v>
      </c>
      <c r="W257" s="76">
        <v>1.0900000000000001</v>
      </c>
      <c r="X257" s="76">
        <v>792</v>
      </c>
      <c r="Y257" s="78">
        <v>68</v>
      </c>
    </row>
    <row r="258" spans="1:25" x14ac:dyDescent="0.3">
      <c r="A258" s="64" t="s">
        <v>781</v>
      </c>
      <c r="B258" s="57" t="s">
        <v>778</v>
      </c>
      <c r="C258" s="45">
        <v>6</v>
      </c>
      <c r="D258" s="46" t="s">
        <v>250</v>
      </c>
      <c r="E258" s="76" t="s">
        <v>953</v>
      </c>
      <c r="F258" s="77">
        <v>160</v>
      </c>
      <c r="G258" s="76">
        <v>240</v>
      </c>
      <c r="H258" s="77">
        <v>1800</v>
      </c>
      <c r="I258" s="76"/>
      <c r="J258" s="76">
        <v>853</v>
      </c>
      <c r="K258" s="78">
        <v>255</v>
      </c>
      <c r="L258" s="79" t="s">
        <v>954</v>
      </c>
      <c r="M258" s="77">
        <v>243</v>
      </c>
      <c r="N258" s="76">
        <v>240</v>
      </c>
      <c r="O258" s="77">
        <v>1800</v>
      </c>
      <c r="P258" s="76"/>
      <c r="Q258" s="76">
        <v>1066</v>
      </c>
      <c r="R258" s="78">
        <v>4400</v>
      </c>
      <c r="S258" s="76" t="s">
        <v>955</v>
      </c>
      <c r="T258" s="77">
        <v>45</v>
      </c>
      <c r="U258" s="76">
        <v>320</v>
      </c>
      <c r="V258" s="77">
        <v>2400</v>
      </c>
      <c r="W258" s="76">
        <v>1.46</v>
      </c>
      <c r="X258" s="76">
        <v>853</v>
      </c>
      <c r="Y258" s="78">
        <v>255</v>
      </c>
    </row>
    <row r="259" spans="1:25" x14ac:dyDescent="0.3">
      <c r="A259" s="64" t="s">
        <v>781</v>
      </c>
      <c r="B259" s="57" t="s">
        <v>778</v>
      </c>
      <c r="C259" s="45">
        <v>6</v>
      </c>
      <c r="D259" s="46" t="s">
        <v>251</v>
      </c>
      <c r="E259" s="76" t="s">
        <v>953</v>
      </c>
      <c r="F259" s="77">
        <v>160</v>
      </c>
      <c r="G259" s="76">
        <v>240</v>
      </c>
      <c r="H259" s="77">
        <v>1694.1176470588234</v>
      </c>
      <c r="I259" s="76"/>
      <c r="J259" s="76">
        <v>853</v>
      </c>
      <c r="K259" s="78">
        <v>255</v>
      </c>
      <c r="L259" s="79" t="s">
        <v>954</v>
      </c>
      <c r="M259" s="77">
        <v>243</v>
      </c>
      <c r="N259" s="76">
        <v>240</v>
      </c>
      <c r="O259" s="77">
        <v>1694.1176470588234</v>
      </c>
      <c r="P259" s="76"/>
      <c r="Q259" s="76">
        <v>1066</v>
      </c>
      <c r="R259" s="78">
        <v>4400</v>
      </c>
      <c r="S259" s="76" t="s">
        <v>955</v>
      </c>
      <c r="T259" s="77">
        <v>45</v>
      </c>
      <c r="U259" s="76">
        <v>320</v>
      </c>
      <c r="V259" s="77">
        <v>2258.8235294117649</v>
      </c>
      <c r="W259" s="76">
        <v>1.46</v>
      </c>
      <c r="X259" s="76">
        <v>853</v>
      </c>
      <c r="Y259" s="78">
        <v>255</v>
      </c>
    </row>
    <row r="260" spans="1:25" x14ac:dyDescent="0.3">
      <c r="A260" s="65" t="s">
        <v>781</v>
      </c>
      <c r="B260" s="58" t="s">
        <v>778</v>
      </c>
      <c r="C260" s="49">
        <v>7</v>
      </c>
      <c r="D260" s="50" t="s">
        <v>252</v>
      </c>
      <c r="E260" s="80" t="s">
        <v>946</v>
      </c>
      <c r="F260" s="81">
        <v>219</v>
      </c>
      <c r="G260" s="80">
        <v>240</v>
      </c>
      <c r="H260" s="81">
        <v>1846.1538461538462</v>
      </c>
      <c r="I260" s="80"/>
      <c r="J260" s="80">
        <v>914</v>
      </c>
      <c r="K260" s="82">
        <v>380</v>
      </c>
      <c r="L260" s="83" t="s">
        <v>836</v>
      </c>
      <c r="M260" s="81">
        <v>275</v>
      </c>
      <c r="N260" s="80">
        <v>240</v>
      </c>
      <c r="O260" s="81">
        <v>1846.1538461538462</v>
      </c>
      <c r="P260" s="80"/>
      <c r="Q260" s="80">
        <v>1219</v>
      </c>
      <c r="R260" s="82">
        <v>4000</v>
      </c>
      <c r="S260" s="80" t="s">
        <v>955</v>
      </c>
      <c r="T260" s="81">
        <v>45</v>
      </c>
      <c r="U260" s="80">
        <v>320</v>
      </c>
      <c r="V260" s="81">
        <v>2461.5384615384614</v>
      </c>
      <c r="W260" s="80">
        <v>1.46</v>
      </c>
      <c r="X260" s="80">
        <v>732</v>
      </c>
      <c r="Y260" s="82">
        <v>255</v>
      </c>
    </row>
    <row r="261" spans="1:25" x14ac:dyDescent="0.3">
      <c r="A261" s="65" t="s">
        <v>781</v>
      </c>
      <c r="B261" s="58" t="s">
        <v>778</v>
      </c>
      <c r="C261" s="49">
        <v>7</v>
      </c>
      <c r="D261" s="50" t="s">
        <v>253</v>
      </c>
      <c r="E261" s="80" t="s">
        <v>870</v>
      </c>
      <c r="F261" s="81">
        <v>181</v>
      </c>
      <c r="G261" s="80">
        <v>320</v>
      </c>
      <c r="H261" s="81">
        <v>1920</v>
      </c>
      <c r="I261" s="80"/>
      <c r="J261" s="80">
        <v>872</v>
      </c>
      <c r="K261" s="82">
        <v>1000</v>
      </c>
      <c r="L261" s="83" t="s">
        <v>871</v>
      </c>
      <c r="M261" s="81">
        <v>224</v>
      </c>
      <c r="N261" s="80">
        <v>320</v>
      </c>
      <c r="O261" s="81">
        <v>1920</v>
      </c>
      <c r="P261" s="80"/>
      <c r="Q261" s="80">
        <v>1075</v>
      </c>
      <c r="R261" s="82">
        <v>4800</v>
      </c>
      <c r="S261" s="80" t="s">
        <v>872</v>
      </c>
      <c r="T261" s="81">
        <v>53</v>
      </c>
      <c r="U261" s="80">
        <v>420</v>
      </c>
      <c r="V261" s="81">
        <v>2520</v>
      </c>
      <c r="W261" s="80">
        <v>1.91</v>
      </c>
      <c r="X261" s="80">
        <v>901</v>
      </c>
      <c r="Y261" s="82">
        <v>680</v>
      </c>
    </row>
    <row r="262" spans="1:25" x14ac:dyDescent="0.3">
      <c r="A262" s="64" t="s">
        <v>781</v>
      </c>
      <c r="B262" s="57" t="s">
        <v>778</v>
      </c>
      <c r="C262" s="45">
        <v>7</v>
      </c>
      <c r="D262" s="46" t="s">
        <v>254</v>
      </c>
      <c r="E262" s="76" t="s">
        <v>870</v>
      </c>
      <c r="F262" s="77">
        <v>198</v>
      </c>
      <c r="G262" s="76">
        <v>320</v>
      </c>
      <c r="H262" s="77">
        <v>2109.8901098901101</v>
      </c>
      <c r="I262" s="76"/>
      <c r="J262" s="76">
        <v>945</v>
      </c>
      <c r="K262" s="78">
        <v>1000</v>
      </c>
      <c r="L262" s="79" t="s">
        <v>871</v>
      </c>
      <c r="M262" s="77">
        <v>245</v>
      </c>
      <c r="N262" s="76">
        <v>320</v>
      </c>
      <c r="O262" s="77">
        <v>2109.8901098901101</v>
      </c>
      <c r="P262" s="76"/>
      <c r="Q262" s="76">
        <v>1181</v>
      </c>
      <c r="R262" s="78">
        <v>4800</v>
      </c>
      <c r="S262" s="76" t="s">
        <v>872</v>
      </c>
      <c r="T262" s="77">
        <v>53</v>
      </c>
      <c r="U262" s="76">
        <v>420</v>
      </c>
      <c r="V262" s="77">
        <v>2769.2307692307695</v>
      </c>
      <c r="W262" s="76">
        <v>1.91</v>
      </c>
      <c r="X262" s="76">
        <v>945</v>
      </c>
      <c r="Y262" s="78">
        <v>680</v>
      </c>
    </row>
    <row r="263" spans="1:25" x14ac:dyDescent="0.3">
      <c r="A263" s="64" t="s">
        <v>781</v>
      </c>
      <c r="B263" s="57" t="s">
        <v>778</v>
      </c>
      <c r="C263" s="45">
        <v>7</v>
      </c>
      <c r="D263" s="46" t="s">
        <v>255</v>
      </c>
      <c r="E263" s="76" t="s">
        <v>953</v>
      </c>
      <c r="F263" s="77">
        <v>170</v>
      </c>
      <c r="G263" s="76">
        <v>240</v>
      </c>
      <c r="H263" s="77">
        <v>1870.1298701298701</v>
      </c>
      <c r="I263" s="76"/>
      <c r="J263" s="76">
        <v>975</v>
      </c>
      <c r="K263" s="78">
        <v>255</v>
      </c>
      <c r="L263" s="79" t="s">
        <v>954</v>
      </c>
      <c r="M263" s="77">
        <v>258</v>
      </c>
      <c r="N263" s="76">
        <v>240</v>
      </c>
      <c r="O263" s="77">
        <v>1870.1298701298701</v>
      </c>
      <c r="P263" s="76"/>
      <c r="Q263" s="76">
        <v>1219</v>
      </c>
      <c r="R263" s="78">
        <v>4400</v>
      </c>
      <c r="S263" s="76" t="s">
        <v>955</v>
      </c>
      <c r="T263" s="77">
        <v>45</v>
      </c>
      <c r="U263" s="76">
        <v>320</v>
      </c>
      <c r="V263" s="77">
        <v>2493.5064935064934</v>
      </c>
      <c r="W263" s="76">
        <v>1.46</v>
      </c>
      <c r="X263" s="76">
        <v>975</v>
      </c>
      <c r="Y263" s="78">
        <v>255</v>
      </c>
    </row>
    <row r="264" spans="1:25" x14ac:dyDescent="0.3">
      <c r="A264" s="64" t="s">
        <v>781</v>
      </c>
      <c r="B264" s="57" t="s">
        <v>778</v>
      </c>
      <c r="C264" s="45">
        <v>8</v>
      </c>
      <c r="D264" s="46" t="s">
        <v>256</v>
      </c>
      <c r="E264" s="76" t="s">
        <v>873</v>
      </c>
      <c r="F264" s="77">
        <v>248</v>
      </c>
      <c r="G264" s="76">
        <v>400</v>
      </c>
      <c r="H264" s="77">
        <v>2637.3626373626375</v>
      </c>
      <c r="I264" s="76"/>
      <c r="J264" s="76">
        <v>945</v>
      </c>
      <c r="K264" s="78">
        <v>1060</v>
      </c>
      <c r="L264" s="79" t="s">
        <v>874</v>
      </c>
      <c r="M264" s="77">
        <v>297</v>
      </c>
      <c r="N264" s="76">
        <v>400</v>
      </c>
      <c r="O264" s="77">
        <v>2637.3626373626375</v>
      </c>
      <c r="P264" s="76"/>
      <c r="Q264" s="76">
        <v>1181</v>
      </c>
      <c r="R264" s="78">
        <v>4800</v>
      </c>
      <c r="S264" s="76" t="s">
        <v>875</v>
      </c>
      <c r="T264" s="77">
        <v>60</v>
      </c>
      <c r="U264" s="76">
        <v>515</v>
      </c>
      <c r="V264" s="77">
        <v>3395.6043956043959</v>
      </c>
      <c r="W264" s="76">
        <v>2.42</v>
      </c>
      <c r="X264" s="76">
        <v>945</v>
      </c>
      <c r="Y264" s="78">
        <v>900</v>
      </c>
    </row>
    <row r="265" spans="1:25" x14ac:dyDescent="0.3">
      <c r="A265" s="64" t="s">
        <v>781</v>
      </c>
      <c r="B265" s="57" t="s">
        <v>778</v>
      </c>
      <c r="C265" s="45">
        <v>8</v>
      </c>
      <c r="D265" s="46" t="s">
        <v>257</v>
      </c>
      <c r="E265" s="76" t="s">
        <v>873</v>
      </c>
      <c r="F265" s="77">
        <v>248</v>
      </c>
      <c r="G265" s="76">
        <v>400</v>
      </c>
      <c r="H265" s="77">
        <v>2376.2376237623762</v>
      </c>
      <c r="I265" s="76"/>
      <c r="J265" s="76">
        <v>945</v>
      </c>
      <c r="K265" s="78">
        <v>1060</v>
      </c>
      <c r="L265" s="79" t="s">
        <v>874</v>
      </c>
      <c r="M265" s="77">
        <v>297</v>
      </c>
      <c r="N265" s="76">
        <v>400</v>
      </c>
      <c r="O265" s="77">
        <v>2376.2376237623762</v>
      </c>
      <c r="P265" s="76"/>
      <c r="Q265" s="76">
        <v>1181</v>
      </c>
      <c r="R265" s="78">
        <v>4800</v>
      </c>
      <c r="S265" s="76" t="s">
        <v>875</v>
      </c>
      <c r="T265" s="77">
        <v>60</v>
      </c>
      <c r="U265" s="76">
        <v>515</v>
      </c>
      <c r="V265" s="77">
        <v>3059.4059405940593</v>
      </c>
      <c r="W265" s="76">
        <v>2.42</v>
      </c>
      <c r="X265" s="76">
        <v>945</v>
      </c>
      <c r="Y265" s="78">
        <v>900</v>
      </c>
    </row>
    <row r="266" spans="1:25" x14ac:dyDescent="0.3">
      <c r="A266" s="64" t="s">
        <v>781</v>
      </c>
      <c r="B266" s="57" t="s">
        <v>778</v>
      </c>
      <c r="C266" s="45">
        <v>9</v>
      </c>
      <c r="D266" s="46" t="s">
        <v>258</v>
      </c>
      <c r="E266" s="76" t="s">
        <v>884</v>
      </c>
      <c r="F266" s="77">
        <v>276</v>
      </c>
      <c r="G266" s="76">
        <v>750</v>
      </c>
      <c r="H266" s="77">
        <v>2459.0163934426232</v>
      </c>
      <c r="I266" s="76"/>
      <c r="J266" s="76">
        <v>870</v>
      </c>
      <c r="K266" s="78">
        <v>1650</v>
      </c>
      <c r="L266" s="79" t="s">
        <v>885</v>
      </c>
      <c r="M266" s="77">
        <v>320</v>
      </c>
      <c r="N266" s="76">
        <v>750</v>
      </c>
      <c r="O266" s="77">
        <v>2459.0163934426232</v>
      </c>
      <c r="P266" s="76"/>
      <c r="Q266" s="76">
        <v>1088</v>
      </c>
      <c r="R266" s="78">
        <v>4800</v>
      </c>
      <c r="S266" s="76" t="s">
        <v>886</v>
      </c>
      <c r="T266" s="77">
        <v>90</v>
      </c>
      <c r="U266" s="76">
        <v>950</v>
      </c>
      <c r="V266" s="77">
        <v>3114.7540983606559</v>
      </c>
      <c r="W266" s="76">
        <v>3.78</v>
      </c>
      <c r="X266" s="76">
        <v>870</v>
      </c>
      <c r="Y266" s="78">
        <v>1120</v>
      </c>
    </row>
    <row r="267" spans="1:25" x14ac:dyDescent="0.3">
      <c r="A267" s="64" t="s">
        <v>781</v>
      </c>
      <c r="B267" s="57" t="s">
        <v>778</v>
      </c>
      <c r="C267" s="45">
        <v>9</v>
      </c>
      <c r="D267" s="46" t="s">
        <v>259</v>
      </c>
      <c r="E267" s="76" t="s">
        <v>884</v>
      </c>
      <c r="F267" s="77">
        <v>276</v>
      </c>
      <c r="G267" s="76">
        <v>750</v>
      </c>
      <c r="H267" s="77">
        <v>2142.8571428571431</v>
      </c>
      <c r="I267" s="76"/>
      <c r="J267" s="76">
        <v>870</v>
      </c>
      <c r="K267" s="78">
        <v>1650</v>
      </c>
      <c r="L267" s="79" t="s">
        <v>885</v>
      </c>
      <c r="M267" s="77">
        <v>320</v>
      </c>
      <c r="N267" s="76">
        <v>750</v>
      </c>
      <c r="O267" s="77">
        <v>2142.8571428571431</v>
      </c>
      <c r="P267" s="76"/>
      <c r="Q267" s="76">
        <v>1088</v>
      </c>
      <c r="R267" s="78">
        <v>4800</v>
      </c>
      <c r="S267" s="76" t="s">
        <v>886</v>
      </c>
      <c r="T267" s="77">
        <v>90</v>
      </c>
      <c r="U267" s="76">
        <v>950</v>
      </c>
      <c r="V267" s="77">
        <v>2714.2857142857142</v>
      </c>
      <c r="W267" s="76">
        <v>3.78</v>
      </c>
      <c r="X267" s="76">
        <v>870</v>
      </c>
      <c r="Y267" s="78">
        <v>1120</v>
      </c>
    </row>
    <row r="268" spans="1:25" x14ac:dyDescent="0.3">
      <c r="A268" s="65" t="s">
        <v>781</v>
      </c>
      <c r="B268" s="59" t="s">
        <v>778</v>
      </c>
      <c r="C268" s="49">
        <v>10</v>
      </c>
      <c r="D268" s="50" t="s">
        <v>260</v>
      </c>
      <c r="E268" s="80" t="s">
        <v>887</v>
      </c>
      <c r="F268" s="81">
        <v>295</v>
      </c>
      <c r="G268" s="80">
        <v>750</v>
      </c>
      <c r="H268" s="81">
        <v>2307.6923076923076</v>
      </c>
      <c r="I268" s="80"/>
      <c r="J268" s="80">
        <v>870</v>
      </c>
      <c r="K268" s="82">
        <v>1650</v>
      </c>
      <c r="L268" s="83" t="s">
        <v>888</v>
      </c>
      <c r="M268" s="81">
        <v>375</v>
      </c>
      <c r="N268" s="80">
        <v>750</v>
      </c>
      <c r="O268" s="81">
        <v>2307.6923076923076</v>
      </c>
      <c r="P268" s="80"/>
      <c r="Q268" s="80">
        <v>1088</v>
      </c>
      <c r="R268" s="82">
        <v>5200</v>
      </c>
      <c r="S268" s="80" t="s">
        <v>889</v>
      </c>
      <c r="T268" s="81">
        <v>90</v>
      </c>
      <c r="U268" s="80">
        <v>1100</v>
      </c>
      <c r="V268" s="81">
        <v>3384.6153846153848</v>
      </c>
      <c r="W268" s="80">
        <v>3.78</v>
      </c>
      <c r="X268" s="80">
        <v>870</v>
      </c>
      <c r="Y268" s="82">
        <v>1120</v>
      </c>
    </row>
    <row r="269" spans="1:25" x14ac:dyDescent="0.3">
      <c r="A269" s="65" t="s">
        <v>781</v>
      </c>
      <c r="B269" s="59" t="s">
        <v>778</v>
      </c>
      <c r="C269" s="49">
        <v>10</v>
      </c>
      <c r="D269" s="50" t="s">
        <v>261</v>
      </c>
      <c r="E269" s="80" t="s">
        <v>887</v>
      </c>
      <c r="F269" s="81">
        <v>295</v>
      </c>
      <c r="G269" s="80">
        <v>750</v>
      </c>
      <c r="H269" s="81">
        <v>2647.0588235294117</v>
      </c>
      <c r="I269" s="80"/>
      <c r="J269" s="80">
        <v>870</v>
      </c>
      <c r="K269" s="82">
        <v>1650</v>
      </c>
      <c r="L269" s="83" t="s">
        <v>888</v>
      </c>
      <c r="M269" s="81">
        <v>375</v>
      </c>
      <c r="N269" s="80">
        <v>750</v>
      </c>
      <c r="O269" s="81">
        <v>2647.0588235294117</v>
      </c>
      <c r="P269" s="80"/>
      <c r="Q269" s="80">
        <v>1088</v>
      </c>
      <c r="R269" s="82">
        <v>5200</v>
      </c>
      <c r="S269" s="80" t="s">
        <v>889</v>
      </c>
      <c r="T269" s="81">
        <v>90</v>
      </c>
      <c r="U269" s="80">
        <v>1100</v>
      </c>
      <c r="V269" s="81">
        <v>3882.3529411764703</v>
      </c>
      <c r="W269" s="80">
        <v>3.78</v>
      </c>
      <c r="X269" s="80">
        <v>870</v>
      </c>
      <c r="Y269" s="82">
        <v>1120</v>
      </c>
    </row>
    <row r="270" spans="1:25" x14ac:dyDescent="0.3">
      <c r="A270" s="64" t="s">
        <v>781</v>
      </c>
      <c r="B270" s="60" t="s">
        <v>88</v>
      </c>
      <c r="C270" s="45">
        <v>2</v>
      </c>
      <c r="D270" s="46" t="s">
        <v>262</v>
      </c>
      <c r="E270" s="76" t="s">
        <v>883</v>
      </c>
      <c r="F270" s="77">
        <v>42</v>
      </c>
      <c r="G270" s="76">
        <v>170</v>
      </c>
      <c r="H270" s="77">
        <v>1085.1063829787233</v>
      </c>
      <c r="I270" s="76">
        <v>1.0900000000000001</v>
      </c>
      <c r="J270" s="76">
        <v>330</v>
      </c>
      <c r="K270" s="78">
        <v>38</v>
      </c>
      <c r="L270" s="79" t="s">
        <v>882</v>
      </c>
      <c r="M270" s="77">
        <v>100</v>
      </c>
      <c r="N270" s="76">
        <v>130</v>
      </c>
      <c r="O270" s="77">
        <v>829.78723404255322</v>
      </c>
      <c r="P270" s="76"/>
      <c r="Q270" s="76">
        <v>330</v>
      </c>
      <c r="R270" s="78">
        <v>2800</v>
      </c>
      <c r="S270" s="76" t="s">
        <v>1175</v>
      </c>
      <c r="T270" s="76" t="s">
        <v>1175</v>
      </c>
      <c r="U270" s="76" t="s">
        <v>1175</v>
      </c>
      <c r="V270" s="76" t="s">
        <v>1175</v>
      </c>
      <c r="W270" s="76" t="s">
        <v>1175</v>
      </c>
      <c r="X270" s="76" t="s">
        <v>1175</v>
      </c>
      <c r="Y270" s="76" t="s">
        <v>1175</v>
      </c>
    </row>
    <row r="271" spans="1:25" x14ac:dyDescent="0.3">
      <c r="A271" s="64" t="s">
        <v>781</v>
      </c>
      <c r="B271" s="60" t="s">
        <v>88</v>
      </c>
      <c r="C271" s="45">
        <v>3</v>
      </c>
      <c r="D271" s="46" t="s">
        <v>263</v>
      </c>
      <c r="E271" s="76" t="s">
        <v>829</v>
      </c>
      <c r="F271" s="77">
        <v>53</v>
      </c>
      <c r="G271" s="76">
        <v>410</v>
      </c>
      <c r="H271" s="77">
        <v>1230</v>
      </c>
      <c r="I271" s="76">
        <v>1.91</v>
      </c>
      <c r="J271" s="76">
        <v>410</v>
      </c>
      <c r="K271" s="78">
        <v>166</v>
      </c>
      <c r="L271" s="79" t="s">
        <v>830</v>
      </c>
      <c r="M271" s="84">
        <v>101.6</v>
      </c>
      <c r="N271" s="76">
        <v>350</v>
      </c>
      <c r="O271" s="77">
        <v>1050</v>
      </c>
      <c r="P271" s="76"/>
      <c r="Q271" s="76">
        <v>410</v>
      </c>
      <c r="R271" s="78">
        <v>4000</v>
      </c>
      <c r="S271" s="76" t="s">
        <v>1175</v>
      </c>
      <c r="T271" s="76" t="s">
        <v>1175</v>
      </c>
      <c r="U271" s="76" t="s">
        <v>1175</v>
      </c>
      <c r="V271" s="76" t="s">
        <v>1175</v>
      </c>
      <c r="W271" s="76" t="s">
        <v>1175</v>
      </c>
      <c r="X271" s="76" t="s">
        <v>1175</v>
      </c>
      <c r="Y271" s="76" t="s">
        <v>1175</v>
      </c>
    </row>
    <row r="272" spans="1:25" x14ac:dyDescent="0.3">
      <c r="A272" s="64" t="s">
        <v>781</v>
      </c>
      <c r="B272" s="60" t="s">
        <v>88</v>
      </c>
      <c r="C272" s="45">
        <v>4</v>
      </c>
      <c r="D272" s="46" t="s">
        <v>264</v>
      </c>
      <c r="E272" s="76" t="s">
        <v>829</v>
      </c>
      <c r="F272" s="77">
        <v>53</v>
      </c>
      <c r="G272" s="76">
        <v>410</v>
      </c>
      <c r="H272" s="77">
        <v>1640</v>
      </c>
      <c r="I272" s="76">
        <v>1.91</v>
      </c>
      <c r="J272" s="76">
        <v>410</v>
      </c>
      <c r="K272" s="78">
        <v>166</v>
      </c>
      <c r="L272" s="79" t="s">
        <v>830</v>
      </c>
      <c r="M272" s="84">
        <v>101.6</v>
      </c>
      <c r="N272" s="76">
        <v>350</v>
      </c>
      <c r="O272" s="77">
        <v>1400</v>
      </c>
      <c r="P272" s="76"/>
      <c r="Q272" s="76">
        <v>410</v>
      </c>
      <c r="R272" s="78">
        <v>4000</v>
      </c>
      <c r="S272" s="76" t="s">
        <v>1175</v>
      </c>
      <c r="T272" s="76" t="s">
        <v>1175</v>
      </c>
      <c r="U272" s="76" t="s">
        <v>1175</v>
      </c>
      <c r="V272" s="76" t="s">
        <v>1175</v>
      </c>
      <c r="W272" s="76" t="s">
        <v>1175</v>
      </c>
      <c r="X272" s="76" t="s">
        <v>1175</v>
      </c>
      <c r="Y272" s="76" t="s">
        <v>1175</v>
      </c>
    </row>
    <row r="273" spans="1:25" x14ac:dyDescent="0.3">
      <c r="A273" s="64" t="s">
        <v>781</v>
      </c>
      <c r="B273" s="60" t="s">
        <v>88</v>
      </c>
      <c r="C273" s="45">
        <v>5</v>
      </c>
      <c r="D273" s="46" t="s">
        <v>265</v>
      </c>
      <c r="E273" s="76" t="s">
        <v>890</v>
      </c>
      <c r="F273" s="77">
        <v>78</v>
      </c>
      <c r="G273" s="76">
        <v>700</v>
      </c>
      <c r="H273" s="77">
        <v>1680</v>
      </c>
      <c r="I273" s="76">
        <v>3.78</v>
      </c>
      <c r="J273" s="76">
        <v>430</v>
      </c>
      <c r="K273" s="78">
        <v>505</v>
      </c>
      <c r="L273" s="79" t="s">
        <v>891</v>
      </c>
      <c r="M273" s="77">
        <v>240</v>
      </c>
      <c r="N273" s="76">
        <v>700</v>
      </c>
      <c r="O273" s="77">
        <v>1680</v>
      </c>
      <c r="P273" s="76"/>
      <c r="Q273" s="76">
        <v>430</v>
      </c>
      <c r="R273" s="78">
        <v>5600</v>
      </c>
      <c r="S273" s="76" t="s">
        <v>1175</v>
      </c>
      <c r="T273" s="76" t="s">
        <v>1175</v>
      </c>
      <c r="U273" s="76" t="s">
        <v>1175</v>
      </c>
      <c r="V273" s="76" t="s">
        <v>1175</v>
      </c>
      <c r="W273" s="76" t="s">
        <v>1175</v>
      </c>
      <c r="X273" s="76" t="s">
        <v>1175</v>
      </c>
      <c r="Y273" s="76" t="s">
        <v>1175</v>
      </c>
    </row>
    <row r="274" spans="1:25" x14ac:dyDescent="0.3">
      <c r="A274" s="64" t="s">
        <v>781</v>
      </c>
      <c r="B274" s="60" t="s">
        <v>88</v>
      </c>
      <c r="C274" s="45">
        <v>6</v>
      </c>
      <c r="D274" s="46" t="s">
        <v>266</v>
      </c>
      <c r="E274" s="76" t="s">
        <v>890</v>
      </c>
      <c r="F274" s="77">
        <v>78</v>
      </c>
      <c r="G274" s="76">
        <v>700</v>
      </c>
      <c r="H274" s="77">
        <v>1909.090909090909</v>
      </c>
      <c r="I274" s="76">
        <v>3.78</v>
      </c>
      <c r="J274" s="76">
        <v>430</v>
      </c>
      <c r="K274" s="78">
        <v>505</v>
      </c>
      <c r="L274" s="79" t="s">
        <v>891</v>
      </c>
      <c r="M274" s="77">
        <v>240</v>
      </c>
      <c r="N274" s="76">
        <v>700</v>
      </c>
      <c r="O274" s="77">
        <v>1909.090909090909</v>
      </c>
      <c r="P274" s="76"/>
      <c r="Q274" s="76">
        <v>430</v>
      </c>
      <c r="R274" s="78">
        <v>5600</v>
      </c>
      <c r="S274" s="76" t="s">
        <v>1175</v>
      </c>
      <c r="T274" s="76" t="s">
        <v>1175</v>
      </c>
      <c r="U274" s="76" t="s">
        <v>1175</v>
      </c>
      <c r="V274" s="76" t="s">
        <v>1175</v>
      </c>
      <c r="W274" s="76" t="s">
        <v>1175</v>
      </c>
      <c r="X274" s="76" t="s">
        <v>1175</v>
      </c>
      <c r="Y274" s="76" t="s">
        <v>1175</v>
      </c>
    </row>
    <row r="275" spans="1:25" x14ac:dyDescent="0.3">
      <c r="A275" s="64" t="s">
        <v>781</v>
      </c>
      <c r="B275" s="60" t="s">
        <v>88</v>
      </c>
      <c r="C275" s="45">
        <v>7</v>
      </c>
      <c r="D275" s="46" t="s">
        <v>267</v>
      </c>
      <c r="E275" s="76" t="s">
        <v>892</v>
      </c>
      <c r="F275" s="77">
        <v>88</v>
      </c>
      <c r="G275" s="76">
        <v>1250</v>
      </c>
      <c r="H275" s="77">
        <v>2000</v>
      </c>
      <c r="I275" s="76">
        <v>3.97</v>
      </c>
      <c r="J275" s="76">
        <v>490</v>
      </c>
      <c r="K275" s="78">
        <v>1120</v>
      </c>
      <c r="L275" s="79" t="s">
        <v>893</v>
      </c>
      <c r="M275" s="77">
        <v>90</v>
      </c>
      <c r="N275" s="76">
        <v>1250</v>
      </c>
      <c r="O275" s="77">
        <v>2000</v>
      </c>
      <c r="P275" s="76">
        <v>5.34</v>
      </c>
      <c r="Q275" s="76">
        <v>490</v>
      </c>
      <c r="R275" s="78">
        <v>5200</v>
      </c>
      <c r="S275" s="76" t="s">
        <v>1175</v>
      </c>
      <c r="T275" s="76" t="s">
        <v>1175</v>
      </c>
      <c r="U275" s="76" t="s">
        <v>1175</v>
      </c>
      <c r="V275" s="76" t="s">
        <v>1175</v>
      </c>
      <c r="W275" s="76" t="s">
        <v>1175</v>
      </c>
      <c r="X275" s="76" t="s">
        <v>1175</v>
      </c>
      <c r="Y275" s="76" t="s">
        <v>1175</v>
      </c>
    </row>
    <row r="276" spans="1:25" x14ac:dyDescent="0.3">
      <c r="A276" s="64" t="s">
        <v>781</v>
      </c>
      <c r="B276" s="60" t="s">
        <v>88</v>
      </c>
      <c r="C276" s="45">
        <v>8</v>
      </c>
      <c r="D276" s="46" t="s">
        <v>268</v>
      </c>
      <c r="E276" s="76" t="s">
        <v>894</v>
      </c>
      <c r="F276" s="77">
        <v>102</v>
      </c>
      <c r="G276" s="76">
        <v>1850</v>
      </c>
      <c r="H276" s="77">
        <v>2269.9386503067485</v>
      </c>
      <c r="I276" s="76">
        <v>6.07</v>
      </c>
      <c r="J276" s="76">
        <v>440</v>
      </c>
      <c r="K276" s="78">
        <v>1870</v>
      </c>
      <c r="L276" s="76" t="s">
        <v>895</v>
      </c>
      <c r="M276" s="77">
        <v>241</v>
      </c>
      <c r="N276" s="76">
        <v>1450</v>
      </c>
      <c r="O276" s="77">
        <v>1779.1411042944785</v>
      </c>
      <c r="P276" s="76"/>
      <c r="Q276" s="76">
        <v>440</v>
      </c>
      <c r="R276" s="78">
        <v>1765</v>
      </c>
      <c r="S276" s="79" t="s">
        <v>896</v>
      </c>
      <c r="T276" s="77">
        <v>102</v>
      </c>
      <c r="U276" s="76">
        <v>1850</v>
      </c>
      <c r="V276" s="77">
        <v>2269.9386503067485</v>
      </c>
      <c r="W276" s="76">
        <v>8.49</v>
      </c>
      <c r="X276" s="76">
        <v>440</v>
      </c>
      <c r="Y276" s="78">
        <v>8000</v>
      </c>
    </row>
    <row r="277" spans="1:25" x14ac:dyDescent="0.3">
      <c r="A277" s="64" t="s">
        <v>781</v>
      </c>
      <c r="B277" s="60" t="s">
        <v>88</v>
      </c>
      <c r="C277" s="45">
        <v>9</v>
      </c>
      <c r="D277" s="46" t="s">
        <v>269</v>
      </c>
      <c r="E277" s="76" t="s">
        <v>894</v>
      </c>
      <c r="F277" s="77">
        <v>102</v>
      </c>
      <c r="G277" s="76">
        <v>1850</v>
      </c>
      <c r="H277" s="77">
        <v>2455.75221238938</v>
      </c>
      <c r="I277" s="76">
        <v>6.07</v>
      </c>
      <c r="J277" s="76">
        <v>440</v>
      </c>
      <c r="K277" s="78">
        <v>1870</v>
      </c>
      <c r="L277" s="76" t="s">
        <v>895</v>
      </c>
      <c r="M277" s="77">
        <v>241</v>
      </c>
      <c r="N277" s="76">
        <v>1450</v>
      </c>
      <c r="O277" s="77">
        <v>1924.7787610619466</v>
      </c>
      <c r="P277" s="76"/>
      <c r="Q277" s="76">
        <v>440</v>
      </c>
      <c r="R277" s="78">
        <v>1765</v>
      </c>
      <c r="S277" s="79" t="s">
        <v>896</v>
      </c>
      <c r="T277" s="77">
        <v>102</v>
      </c>
      <c r="U277" s="76">
        <v>1850</v>
      </c>
      <c r="V277" s="77">
        <v>2455.75221238938</v>
      </c>
      <c r="W277" s="76">
        <v>8.49</v>
      </c>
      <c r="X277" s="76">
        <v>440</v>
      </c>
      <c r="Y277" s="78">
        <v>8000</v>
      </c>
    </row>
    <row r="278" spans="1:25" x14ac:dyDescent="0.3">
      <c r="A278" s="65" t="s">
        <v>781</v>
      </c>
      <c r="B278" s="61" t="s">
        <v>88</v>
      </c>
      <c r="C278" s="49">
        <v>10</v>
      </c>
      <c r="D278" s="50" t="s">
        <v>270</v>
      </c>
      <c r="E278" s="80" t="s">
        <v>897</v>
      </c>
      <c r="F278" s="81">
        <v>120</v>
      </c>
      <c r="G278" s="80">
        <v>2250</v>
      </c>
      <c r="H278" s="81">
        <v>2547.1698113207544</v>
      </c>
      <c r="I278" s="80">
        <v>8.1300000000000008</v>
      </c>
      <c r="J278" s="80">
        <v>460</v>
      </c>
      <c r="K278" s="82">
        <v>2500</v>
      </c>
      <c r="L278" s="80" t="s">
        <v>898</v>
      </c>
      <c r="M278" s="81">
        <v>370</v>
      </c>
      <c r="N278" s="80">
        <v>1800</v>
      </c>
      <c r="O278" s="81">
        <v>2037.7358490566037</v>
      </c>
      <c r="P278" s="80"/>
      <c r="Q278" s="80">
        <v>460</v>
      </c>
      <c r="R278" s="82">
        <v>2500</v>
      </c>
      <c r="S278" s="83" t="s">
        <v>899</v>
      </c>
      <c r="T278" s="81">
        <v>120</v>
      </c>
      <c r="U278" s="80">
        <v>2250</v>
      </c>
      <c r="V278" s="81">
        <v>2547.1698113207544</v>
      </c>
      <c r="W278" s="80">
        <v>11.64</v>
      </c>
      <c r="X278" s="80">
        <v>460</v>
      </c>
      <c r="Y278" s="82">
        <v>8000</v>
      </c>
    </row>
    <row r="279" spans="1:25" x14ac:dyDescent="0.3">
      <c r="A279" s="66" t="s">
        <v>777</v>
      </c>
      <c r="B279" s="44" t="s">
        <v>788</v>
      </c>
      <c r="C279" s="45">
        <v>1</v>
      </c>
      <c r="D279" s="46" t="s">
        <v>271</v>
      </c>
      <c r="E279" s="76" t="s">
        <v>922</v>
      </c>
      <c r="F279" s="77">
        <v>46</v>
      </c>
      <c r="G279" s="76">
        <v>27</v>
      </c>
      <c r="H279" s="77">
        <v>771.42857142857133</v>
      </c>
      <c r="I279" s="76"/>
      <c r="J279" s="76">
        <v>950</v>
      </c>
      <c r="K279" s="78">
        <v>5</v>
      </c>
      <c r="L279" s="79" t="s">
        <v>923</v>
      </c>
      <c r="M279" s="77">
        <v>68</v>
      </c>
      <c r="N279" s="76">
        <v>27</v>
      </c>
      <c r="O279" s="77">
        <v>771.42857142857133</v>
      </c>
      <c r="P279" s="76"/>
      <c r="Q279" s="76">
        <v>1188</v>
      </c>
      <c r="R279" s="78">
        <v>800</v>
      </c>
      <c r="S279" s="76" t="s">
        <v>1175</v>
      </c>
      <c r="T279" s="76" t="s">
        <v>1175</v>
      </c>
      <c r="U279" s="76" t="s">
        <v>1175</v>
      </c>
      <c r="V279" s="76" t="s">
        <v>1175</v>
      </c>
      <c r="W279" s="76" t="s">
        <v>1175</v>
      </c>
      <c r="X279" s="76" t="s">
        <v>1175</v>
      </c>
      <c r="Y279" s="76" t="s">
        <v>1175</v>
      </c>
    </row>
    <row r="280" spans="1:25" x14ac:dyDescent="0.3">
      <c r="A280" s="66" t="s">
        <v>777</v>
      </c>
      <c r="B280" s="44" t="s">
        <v>788</v>
      </c>
      <c r="C280" s="45">
        <v>2</v>
      </c>
      <c r="D280" s="46" t="s">
        <v>272</v>
      </c>
      <c r="E280" s="76" t="s">
        <v>922</v>
      </c>
      <c r="F280" s="77">
        <v>46</v>
      </c>
      <c r="G280" s="76">
        <v>27</v>
      </c>
      <c r="H280" s="77">
        <v>1080</v>
      </c>
      <c r="I280" s="76"/>
      <c r="J280" s="76">
        <v>950</v>
      </c>
      <c r="K280" s="78">
        <v>5</v>
      </c>
      <c r="L280" s="79" t="s">
        <v>923</v>
      </c>
      <c r="M280" s="77">
        <v>68</v>
      </c>
      <c r="N280" s="76">
        <v>27</v>
      </c>
      <c r="O280" s="77">
        <v>1080</v>
      </c>
      <c r="P280" s="76"/>
      <c r="Q280" s="76">
        <v>1188</v>
      </c>
      <c r="R280" s="78">
        <v>800</v>
      </c>
      <c r="S280" s="76" t="s">
        <v>1175</v>
      </c>
      <c r="T280" s="76" t="s">
        <v>1175</v>
      </c>
      <c r="U280" s="76" t="s">
        <v>1175</v>
      </c>
      <c r="V280" s="76" t="s">
        <v>1175</v>
      </c>
      <c r="W280" s="76" t="s">
        <v>1175</v>
      </c>
      <c r="X280" s="76" t="s">
        <v>1175</v>
      </c>
      <c r="Y280" s="76" t="s">
        <v>1175</v>
      </c>
    </row>
    <row r="281" spans="1:25" x14ac:dyDescent="0.3">
      <c r="A281" s="66" t="s">
        <v>777</v>
      </c>
      <c r="B281" s="44" t="s">
        <v>788</v>
      </c>
      <c r="C281" s="45">
        <v>2</v>
      </c>
      <c r="D281" s="46" t="s">
        <v>273</v>
      </c>
      <c r="E281" s="76" t="s">
        <v>922</v>
      </c>
      <c r="F281" s="77">
        <v>46</v>
      </c>
      <c r="G281" s="76">
        <v>27</v>
      </c>
      <c r="H281" s="77">
        <v>704.34782608695662</v>
      </c>
      <c r="I281" s="76"/>
      <c r="J281" s="76">
        <v>950</v>
      </c>
      <c r="K281" s="78">
        <v>5</v>
      </c>
      <c r="L281" s="79" t="s">
        <v>923</v>
      </c>
      <c r="M281" s="77">
        <v>68</v>
      </c>
      <c r="N281" s="76">
        <v>27</v>
      </c>
      <c r="O281" s="77">
        <v>704.34782608695662</v>
      </c>
      <c r="P281" s="76"/>
      <c r="Q281" s="76">
        <v>1188</v>
      </c>
      <c r="R281" s="78">
        <v>800</v>
      </c>
      <c r="S281" s="76" t="s">
        <v>1175</v>
      </c>
      <c r="T281" s="76" t="s">
        <v>1175</v>
      </c>
      <c r="U281" s="76" t="s">
        <v>1175</v>
      </c>
      <c r="V281" s="76" t="s">
        <v>1175</v>
      </c>
      <c r="W281" s="76" t="s">
        <v>1175</v>
      </c>
      <c r="X281" s="76" t="s">
        <v>1175</v>
      </c>
      <c r="Y281" s="76" t="s">
        <v>1175</v>
      </c>
    </row>
    <row r="282" spans="1:25" x14ac:dyDescent="0.3">
      <c r="A282" s="66" t="s">
        <v>777</v>
      </c>
      <c r="B282" s="44" t="s">
        <v>788</v>
      </c>
      <c r="C282" s="45">
        <v>2</v>
      </c>
      <c r="D282" s="46" t="s">
        <v>274</v>
      </c>
      <c r="E282" s="76" t="s">
        <v>922</v>
      </c>
      <c r="F282" s="77">
        <v>46</v>
      </c>
      <c r="G282" s="76">
        <v>27</v>
      </c>
      <c r="H282" s="77">
        <v>704.34782608695662</v>
      </c>
      <c r="I282" s="76"/>
      <c r="J282" s="76">
        <v>950</v>
      </c>
      <c r="K282" s="78">
        <v>5</v>
      </c>
      <c r="L282" s="79" t="s">
        <v>923</v>
      </c>
      <c r="M282" s="77">
        <v>68</v>
      </c>
      <c r="N282" s="76">
        <v>27</v>
      </c>
      <c r="O282" s="77">
        <v>704.34782608695662</v>
      </c>
      <c r="P282" s="76"/>
      <c r="Q282" s="76">
        <v>1188</v>
      </c>
      <c r="R282" s="78">
        <v>800</v>
      </c>
      <c r="S282" s="76" t="s">
        <v>1175</v>
      </c>
      <c r="T282" s="76" t="s">
        <v>1175</v>
      </c>
      <c r="U282" s="76" t="s">
        <v>1175</v>
      </c>
      <c r="V282" s="76" t="s">
        <v>1175</v>
      </c>
      <c r="W282" s="76" t="s">
        <v>1175</v>
      </c>
      <c r="X282" s="76" t="s">
        <v>1175</v>
      </c>
      <c r="Y282" s="76" t="s">
        <v>1175</v>
      </c>
    </row>
    <row r="283" spans="1:25" x14ac:dyDescent="0.3">
      <c r="A283" s="66" t="s">
        <v>777</v>
      </c>
      <c r="B283" s="44" t="s">
        <v>788</v>
      </c>
      <c r="C283" s="45">
        <v>2</v>
      </c>
      <c r="D283" s="46" t="s">
        <v>275</v>
      </c>
      <c r="E283" s="76" t="s">
        <v>922</v>
      </c>
      <c r="F283" s="77">
        <v>46</v>
      </c>
      <c r="G283" s="76">
        <v>27</v>
      </c>
      <c r="H283" s="77">
        <v>952.94117647058829</v>
      </c>
      <c r="I283" s="76"/>
      <c r="J283" s="76">
        <v>950</v>
      </c>
      <c r="K283" s="78">
        <v>5</v>
      </c>
      <c r="L283" s="79" t="s">
        <v>923</v>
      </c>
      <c r="M283" s="77">
        <v>68</v>
      </c>
      <c r="N283" s="76">
        <v>27</v>
      </c>
      <c r="O283" s="77">
        <v>952.94117647058829</v>
      </c>
      <c r="P283" s="76"/>
      <c r="Q283" s="76">
        <v>1188</v>
      </c>
      <c r="R283" s="78">
        <v>800</v>
      </c>
      <c r="S283" s="76" t="s">
        <v>1175</v>
      </c>
      <c r="T283" s="76" t="s">
        <v>1175</v>
      </c>
      <c r="U283" s="76" t="s">
        <v>1175</v>
      </c>
      <c r="V283" s="76" t="s">
        <v>1175</v>
      </c>
      <c r="W283" s="76" t="s">
        <v>1175</v>
      </c>
      <c r="X283" s="76" t="s">
        <v>1175</v>
      </c>
      <c r="Y283" s="76" t="s">
        <v>1175</v>
      </c>
    </row>
    <row r="284" spans="1:25" x14ac:dyDescent="0.3">
      <c r="A284" s="66" t="s">
        <v>777</v>
      </c>
      <c r="B284" s="44" t="s">
        <v>788</v>
      </c>
      <c r="C284" s="45">
        <v>3</v>
      </c>
      <c r="D284" s="46" t="s">
        <v>276</v>
      </c>
      <c r="E284" s="76" t="s">
        <v>990</v>
      </c>
      <c r="F284" s="77">
        <v>45</v>
      </c>
      <c r="G284" s="76">
        <v>55</v>
      </c>
      <c r="H284" s="77">
        <v>1031.25</v>
      </c>
      <c r="I284" s="76"/>
      <c r="J284" s="76">
        <v>660</v>
      </c>
      <c r="K284" s="78">
        <v>20</v>
      </c>
      <c r="L284" s="79" t="s">
        <v>992</v>
      </c>
      <c r="M284" s="77">
        <v>79</v>
      </c>
      <c r="N284" s="76">
        <v>55</v>
      </c>
      <c r="O284" s="77">
        <v>1031.25</v>
      </c>
      <c r="P284" s="76"/>
      <c r="Q284" s="76">
        <v>825</v>
      </c>
      <c r="R284" s="78">
        <v>1200</v>
      </c>
      <c r="S284" s="76" t="s">
        <v>991</v>
      </c>
      <c r="T284" s="77">
        <v>24</v>
      </c>
      <c r="U284" s="76">
        <v>70</v>
      </c>
      <c r="V284" s="77">
        <v>1312.5</v>
      </c>
      <c r="W284" s="76">
        <v>0.47</v>
      </c>
      <c r="X284" s="76">
        <v>660</v>
      </c>
      <c r="Y284" s="78">
        <v>13</v>
      </c>
    </row>
    <row r="285" spans="1:25" x14ac:dyDescent="0.3">
      <c r="A285" s="66" t="s">
        <v>777</v>
      </c>
      <c r="B285" s="44" t="s">
        <v>788</v>
      </c>
      <c r="C285" s="45">
        <v>4</v>
      </c>
      <c r="D285" s="46" t="s">
        <v>277</v>
      </c>
      <c r="E285" s="76" t="s">
        <v>993</v>
      </c>
      <c r="F285" s="77">
        <v>74</v>
      </c>
      <c r="G285" s="76">
        <v>110</v>
      </c>
      <c r="H285" s="77">
        <v>1064.516129032258</v>
      </c>
      <c r="I285" s="76"/>
      <c r="J285" s="76">
        <v>600</v>
      </c>
      <c r="K285" s="78">
        <v>46</v>
      </c>
      <c r="L285" s="79" t="s">
        <v>994</v>
      </c>
      <c r="M285" s="84">
        <v>91.4</v>
      </c>
      <c r="N285" s="76">
        <v>110</v>
      </c>
      <c r="O285" s="77">
        <v>1064.516129032258</v>
      </c>
      <c r="P285" s="76"/>
      <c r="Q285" s="76">
        <v>480</v>
      </c>
      <c r="R285" s="78">
        <v>2800</v>
      </c>
      <c r="S285" s="76" t="s">
        <v>995</v>
      </c>
      <c r="T285" s="77">
        <v>38</v>
      </c>
      <c r="U285" s="76">
        <v>175</v>
      </c>
      <c r="V285" s="77">
        <v>1693.5483870967741</v>
      </c>
      <c r="W285" s="76">
        <v>1.06</v>
      </c>
      <c r="X285" s="76">
        <v>600</v>
      </c>
      <c r="Y285" s="78">
        <v>38</v>
      </c>
    </row>
    <row r="286" spans="1:25" x14ac:dyDescent="0.3">
      <c r="A286" s="66" t="s">
        <v>777</v>
      </c>
      <c r="B286" s="44" t="s">
        <v>788</v>
      </c>
      <c r="C286" s="45">
        <v>5</v>
      </c>
      <c r="D286" s="46" t="s">
        <v>278</v>
      </c>
      <c r="E286" s="76" t="s">
        <v>998</v>
      </c>
      <c r="F286" s="77">
        <v>170</v>
      </c>
      <c r="G286" s="76">
        <v>240</v>
      </c>
      <c r="H286" s="77">
        <v>1200</v>
      </c>
      <c r="I286" s="76"/>
      <c r="J286" s="76">
        <v>930</v>
      </c>
      <c r="K286" s="78">
        <v>255</v>
      </c>
      <c r="L286" s="79" t="s">
        <v>999</v>
      </c>
      <c r="M286" s="77">
        <v>248</v>
      </c>
      <c r="N286" s="76">
        <v>240</v>
      </c>
      <c r="O286" s="77">
        <v>1200</v>
      </c>
      <c r="P286" s="76"/>
      <c r="Q286" s="76">
        <v>1163</v>
      </c>
      <c r="R286" s="78">
        <v>4800</v>
      </c>
      <c r="S286" s="76" t="s">
        <v>1000</v>
      </c>
      <c r="T286" s="77">
        <v>45</v>
      </c>
      <c r="U286" s="76">
        <v>320</v>
      </c>
      <c r="V286" s="77">
        <v>1600</v>
      </c>
      <c r="W286" s="76">
        <v>1.46</v>
      </c>
      <c r="X286" s="76">
        <v>930</v>
      </c>
      <c r="Y286" s="78">
        <v>255</v>
      </c>
    </row>
    <row r="287" spans="1:25" x14ac:dyDescent="0.3">
      <c r="A287" s="66" t="s">
        <v>777</v>
      </c>
      <c r="B287" s="44" t="s">
        <v>788</v>
      </c>
      <c r="C287" s="45">
        <v>6</v>
      </c>
      <c r="D287" s="46" t="s">
        <v>279</v>
      </c>
      <c r="E287" s="76" t="s">
        <v>921</v>
      </c>
      <c r="F287" s="77">
        <v>144</v>
      </c>
      <c r="G287" s="76">
        <v>135</v>
      </c>
      <c r="H287" s="77">
        <v>1562.1428571428571</v>
      </c>
      <c r="I287" s="76"/>
      <c r="J287" s="76">
        <v>1000</v>
      </c>
      <c r="K287" s="78">
        <v>109</v>
      </c>
      <c r="L287" s="79" t="s">
        <v>999</v>
      </c>
      <c r="M287" s="77">
        <v>202</v>
      </c>
      <c r="N287" s="76">
        <v>135</v>
      </c>
      <c r="O287" s="77">
        <v>1562.1428571428571</v>
      </c>
      <c r="P287" s="76"/>
      <c r="Q287" s="76">
        <v>1250</v>
      </c>
      <c r="R287" s="78">
        <v>2800</v>
      </c>
      <c r="S287" s="76" t="s">
        <v>1000</v>
      </c>
      <c r="T287" s="77">
        <v>38</v>
      </c>
      <c r="U287" s="76">
        <v>175</v>
      </c>
      <c r="V287" s="77">
        <v>2025</v>
      </c>
      <c r="W287" s="76">
        <v>1.06</v>
      </c>
      <c r="X287" s="76">
        <v>1000</v>
      </c>
      <c r="Y287" s="78">
        <v>98</v>
      </c>
    </row>
    <row r="288" spans="1:25" x14ac:dyDescent="0.3">
      <c r="A288" s="67" t="s">
        <v>777</v>
      </c>
      <c r="B288" s="48" t="s">
        <v>788</v>
      </c>
      <c r="C288" s="49">
        <v>7</v>
      </c>
      <c r="D288" s="50" t="s">
        <v>280</v>
      </c>
      <c r="E288" s="80" t="s">
        <v>1048</v>
      </c>
      <c r="F288" s="81">
        <v>143</v>
      </c>
      <c r="G288" s="80">
        <v>90</v>
      </c>
      <c r="H288" s="81">
        <v>1878.2608695652175</v>
      </c>
      <c r="I288" s="80"/>
      <c r="J288" s="80">
        <v>1141</v>
      </c>
      <c r="K288" s="82">
        <v>85</v>
      </c>
      <c r="L288" s="83" t="s">
        <v>1049</v>
      </c>
      <c r="M288" s="81">
        <v>195</v>
      </c>
      <c r="N288" s="80">
        <v>90</v>
      </c>
      <c r="O288" s="81">
        <v>1878.2608695652175</v>
      </c>
      <c r="P288" s="80"/>
      <c r="Q288" s="80">
        <v>1463</v>
      </c>
      <c r="R288" s="82">
        <v>2800</v>
      </c>
      <c r="S288" s="80" t="s">
        <v>1175</v>
      </c>
      <c r="T288" s="80" t="s">
        <v>1175</v>
      </c>
      <c r="U288" s="80" t="s">
        <v>1175</v>
      </c>
      <c r="V288" s="80" t="s">
        <v>1175</v>
      </c>
      <c r="W288" s="80" t="s">
        <v>1175</v>
      </c>
      <c r="X288" s="80" t="s">
        <v>1175</v>
      </c>
      <c r="Y288" s="80" t="s">
        <v>1175</v>
      </c>
    </row>
    <row r="289" spans="1:25" x14ac:dyDescent="0.3">
      <c r="A289" s="67" t="s">
        <v>777</v>
      </c>
      <c r="B289" s="48" t="s">
        <v>788</v>
      </c>
      <c r="C289" s="49">
        <v>7</v>
      </c>
      <c r="D289" s="50" t="s">
        <v>281</v>
      </c>
      <c r="E289" s="80" t="s">
        <v>1048</v>
      </c>
      <c r="F289" s="81">
        <v>143</v>
      </c>
      <c r="G289" s="80">
        <v>90</v>
      </c>
      <c r="H289" s="81">
        <v>1878.2608695652175</v>
      </c>
      <c r="I289" s="80"/>
      <c r="J289" s="80">
        <v>1141</v>
      </c>
      <c r="K289" s="82">
        <v>85</v>
      </c>
      <c r="L289" s="83" t="s">
        <v>1049</v>
      </c>
      <c r="M289" s="81">
        <v>195</v>
      </c>
      <c r="N289" s="80">
        <v>90</v>
      </c>
      <c r="O289" s="81">
        <v>1878.2608695652175</v>
      </c>
      <c r="P289" s="80"/>
      <c r="Q289" s="80">
        <v>1463</v>
      </c>
      <c r="R289" s="82">
        <v>2800</v>
      </c>
      <c r="S289" s="80" t="s">
        <v>1175</v>
      </c>
      <c r="T289" s="80" t="s">
        <v>1175</v>
      </c>
      <c r="U289" s="80" t="s">
        <v>1175</v>
      </c>
      <c r="V289" s="80" t="s">
        <v>1175</v>
      </c>
      <c r="W289" s="80" t="s">
        <v>1175</v>
      </c>
      <c r="X289" s="80" t="s">
        <v>1175</v>
      </c>
      <c r="Y289" s="80" t="s">
        <v>1175</v>
      </c>
    </row>
    <row r="290" spans="1:25" x14ac:dyDescent="0.3">
      <c r="A290" s="66" t="s">
        <v>777</v>
      </c>
      <c r="B290" s="44" t="s">
        <v>788</v>
      </c>
      <c r="C290" s="45">
        <v>7</v>
      </c>
      <c r="D290" s="46" t="s">
        <v>282</v>
      </c>
      <c r="E290" s="76" t="s">
        <v>921</v>
      </c>
      <c r="F290" s="77">
        <v>144</v>
      </c>
      <c r="G290" s="76">
        <v>135</v>
      </c>
      <c r="H290" s="77">
        <v>1869.2307692307693</v>
      </c>
      <c r="I290" s="76"/>
      <c r="J290" s="76">
        <v>1000</v>
      </c>
      <c r="K290" s="78">
        <v>109</v>
      </c>
      <c r="L290" s="79" t="s">
        <v>999</v>
      </c>
      <c r="M290" s="77">
        <v>202</v>
      </c>
      <c r="N290" s="76">
        <v>135</v>
      </c>
      <c r="O290" s="77">
        <v>1869.2307692307693</v>
      </c>
      <c r="P290" s="76"/>
      <c r="Q290" s="76">
        <v>1250</v>
      </c>
      <c r="R290" s="78">
        <v>2800</v>
      </c>
      <c r="S290" s="76" t="s">
        <v>1000</v>
      </c>
      <c r="T290" s="77">
        <v>38</v>
      </c>
      <c r="U290" s="76">
        <v>175</v>
      </c>
      <c r="V290" s="77">
        <v>2423.0769230769233</v>
      </c>
      <c r="W290" s="76">
        <v>1.06</v>
      </c>
      <c r="X290" s="76">
        <v>1000</v>
      </c>
      <c r="Y290" s="78">
        <v>98</v>
      </c>
    </row>
    <row r="291" spans="1:25" x14ac:dyDescent="0.3">
      <c r="A291" s="66" t="s">
        <v>777</v>
      </c>
      <c r="B291" s="44" t="s">
        <v>788</v>
      </c>
      <c r="C291" s="45">
        <v>8</v>
      </c>
      <c r="D291" s="46" t="s">
        <v>283</v>
      </c>
      <c r="E291" s="76" t="s">
        <v>998</v>
      </c>
      <c r="F291" s="77">
        <v>170</v>
      </c>
      <c r="G291" s="76">
        <v>240</v>
      </c>
      <c r="H291" s="77">
        <v>1552.9411764705881</v>
      </c>
      <c r="I291" s="76"/>
      <c r="J291" s="76">
        <v>930</v>
      </c>
      <c r="K291" s="78">
        <v>255</v>
      </c>
      <c r="L291" s="79" t="s">
        <v>999</v>
      </c>
      <c r="M291" s="77">
        <v>248</v>
      </c>
      <c r="N291" s="76">
        <v>240</v>
      </c>
      <c r="O291" s="77">
        <v>1552.9411764705881</v>
      </c>
      <c r="P291" s="76"/>
      <c r="Q291" s="76">
        <v>1163</v>
      </c>
      <c r="R291" s="78">
        <v>4800</v>
      </c>
      <c r="S291" s="76" t="s">
        <v>1000</v>
      </c>
      <c r="T291" s="77">
        <v>45</v>
      </c>
      <c r="U291" s="76">
        <v>320</v>
      </c>
      <c r="V291" s="77">
        <v>2070.5882352941176</v>
      </c>
      <c r="W291" s="76">
        <v>1.46</v>
      </c>
      <c r="X291" s="76">
        <v>930</v>
      </c>
      <c r="Y291" s="78">
        <v>255</v>
      </c>
    </row>
    <row r="292" spans="1:25" x14ac:dyDescent="0.3">
      <c r="A292" s="66" t="s">
        <v>777</v>
      </c>
      <c r="B292" s="52" t="s">
        <v>789</v>
      </c>
      <c r="C292" s="45">
        <v>3</v>
      </c>
      <c r="D292" s="46" t="s">
        <v>284</v>
      </c>
      <c r="E292" s="76" t="s">
        <v>990</v>
      </c>
      <c r="F292" s="77">
        <v>66</v>
      </c>
      <c r="G292" s="76">
        <v>55</v>
      </c>
      <c r="H292" s="77">
        <v>1137.9310344827586</v>
      </c>
      <c r="I292" s="76"/>
      <c r="J292" s="76">
        <v>885</v>
      </c>
      <c r="K292" s="78">
        <v>20</v>
      </c>
      <c r="L292" s="79" t="s">
        <v>992</v>
      </c>
      <c r="M292" s="77">
        <v>98</v>
      </c>
      <c r="N292" s="76">
        <v>55</v>
      </c>
      <c r="O292" s="77">
        <v>1137.9310344827586</v>
      </c>
      <c r="P292" s="76"/>
      <c r="Q292" s="76">
        <v>1106</v>
      </c>
      <c r="R292" s="78">
        <v>1200</v>
      </c>
      <c r="S292" s="76" t="s">
        <v>991</v>
      </c>
      <c r="T292" s="77">
        <v>24</v>
      </c>
      <c r="U292" s="76">
        <v>70</v>
      </c>
      <c r="V292" s="77">
        <v>1448.2758620689656</v>
      </c>
      <c r="W292" s="76">
        <v>0.47</v>
      </c>
      <c r="X292" s="76">
        <v>885</v>
      </c>
      <c r="Y292" s="78">
        <v>13</v>
      </c>
    </row>
    <row r="293" spans="1:25" x14ac:dyDescent="0.3">
      <c r="A293" s="66" t="s">
        <v>777</v>
      </c>
      <c r="B293" s="52" t="s">
        <v>789</v>
      </c>
      <c r="C293" s="45">
        <v>3</v>
      </c>
      <c r="D293" s="46" t="s">
        <v>285</v>
      </c>
      <c r="E293" s="76" t="s">
        <v>990</v>
      </c>
      <c r="F293" s="77">
        <v>66</v>
      </c>
      <c r="G293" s="76">
        <v>55</v>
      </c>
      <c r="H293" s="77">
        <v>1269.2307692307693</v>
      </c>
      <c r="I293" s="76"/>
      <c r="J293" s="76">
        <v>885</v>
      </c>
      <c r="K293" s="78">
        <v>20</v>
      </c>
      <c r="L293" s="79" t="s">
        <v>992</v>
      </c>
      <c r="M293" s="77">
        <v>98</v>
      </c>
      <c r="N293" s="76">
        <v>55</v>
      </c>
      <c r="O293" s="77">
        <v>1269.2307692307693</v>
      </c>
      <c r="P293" s="76"/>
      <c r="Q293" s="76">
        <v>1106</v>
      </c>
      <c r="R293" s="78">
        <v>1200</v>
      </c>
      <c r="S293" s="76" t="s">
        <v>991</v>
      </c>
      <c r="T293" s="77">
        <v>24</v>
      </c>
      <c r="U293" s="76">
        <v>70</v>
      </c>
      <c r="V293" s="77">
        <v>1615.3846153846155</v>
      </c>
      <c r="W293" s="76">
        <v>0.47</v>
      </c>
      <c r="X293" s="76">
        <v>885</v>
      </c>
      <c r="Y293" s="78">
        <v>13</v>
      </c>
    </row>
    <row r="294" spans="1:25" x14ac:dyDescent="0.3">
      <c r="A294" s="66" t="s">
        <v>777</v>
      </c>
      <c r="B294" s="52" t="s">
        <v>789</v>
      </c>
      <c r="C294" s="45">
        <v>4</v>
      </c>
      <c r="D294" s="46" t="s">
        <v>286</v>
      </c>
      <c r="E294" s="76" t="s">
        <v>996</v>
      </c>
      <c r="F294" s="77">
        <v>100</v>
      </c>
      <c r="G294" s="76">
        <v>110</v>
      </c>
      <c r="H294" s="77">
        <v>1222.2222222222222</v>
      </c>
      <c r="I294" s="76"/>
      <c r="J294" s="76">
        <v>735</v>
      </c>
      <c r="K294" s="78">
        <v>70</v>
      </c>
      <c r="L294" s="79" t="s">
        <v>997</v>
      </c>
      <c r="M294" s="77">
        <v>129</v>
      </c>
      <c r="N294" s="76">
        <v>110</v>
      </c>
      <c r="O294" s="77">
        <v>1222.2222222222222</v>
      </c>
      <c r="P294" s="76"/>
      <c r="Q294" s="76">
        <v>919</v>
      </c>
      <c r="R294" s="78">
        <v>2800</v>
      </c>
      <c r="S294" s="76" t="s">
        <v>995</v>
      </c>
      <c r="T294" s="77">
        <v>38</v>
      </c>
      <c r="U294" s="76">
        <v>175</v>
      </c>
      <c r="V294" s="77">
        <v>1944.4444444444443</v>
      </c>
      <c r="W294" s="76">
        <v>1.06</v>
      </c>
      <c r="X294" s="76">
        <v>735</v>
      </c>
      <c r="Y294" s="78">
        <v>38</v>
      </c>
    </row>
    <row r="295" spans="1:25" x14ac:dyDescent="0.3">
      <c r="A295" s="66" t="s">
        <v>777</v>
      </c>
      <c r="B295" s="52" t="s">
        <v>789</v>
      </c>
      <c r="C295" s="45">
        <v>5</v>
      </c>
      <c r="D295" s="46" t="s">
        <v>287</v>
      </c>
      <c r="E295" s="76" t="s">
        <v>996</v>
      </c>
      <c r="F295" s="77">
        <v>100</v>
      </c>
      <c r="G295" s="76">
        <v>110</v>
      </c>
      <c r="H295" s="77">
        <v>1692.3076923076924</v>
      </c>
      <c r="I295" s="76"/>
      <c r="J295" s="76">
        <v>735</v>
      </c>
      <c r="K295" s="78">
        <v>70</v>
      </c>
      <c r="L295" s="79" t="s">
        <v>997</v>
      </c>
      <c r="M295" s="77">
        <v>129</v>
      </c>
      <c r="N295" s="76">
        <v>110</v>
      </c>
      <c r="O295" s="77">
        <v>1692.3076923076924</v>
      </c>
      <c r="P295" s="76"/>
      <c r="Q295" s="76">
        <v>919</v>
      </c>
      <c r="R295" s="78">
        <v>2800</v>
      </c>
      <c r="S295" s="76" t="s">
        <v>995</v>
      </c>
      <c r="T295" s="77">
        <v>38</v>
      </c>
      <c r="U295" s="76">
        <v>175</v>
      </c>
      <c r="V295" s="77">
        <v>2692.3076923076924</v>
      </c>
      <c r="W295" s="76">
        <v>1.06</v>
      </c>
      <c r="X295" s="76">
        <v>735</v>
      </c>
      <c r="Y295" s="78">
        <v>38</v>
      </c>
    </row>
    <row r="296" spans="1:25" x14ac:dyDescent="0.3">
      <c r="A296" s="67" t="s">
        <v>777</v>
      </c>
      <c r="B296" s="51" t="s">
        <v>789</v>
      </c>
      <c r="C296" s="49">
        <v>8</v>
      </c>
      <c r="D296" s="50" t="s">
        <v>288</v>
      </c>
      <c r="E296" s="80" t="s">
        <v>798</v>
      </c>
      <c r="F296" s="81">
        <v>200</v>
      </c>
      <c r="G296" s="80">
        <v>390</v>
      </c>
      <c r="H296" s="81">
        <v>1828.125</v>
      </c>
      <c r="I296" s="80"/>
      <c r="J296" s="80">
        <v>1460</v>
      </c>
      <c r="K296" s="82">
        <v>580</v>
      </c>
      <c r="L296" s="83" t="s">
        <v>797</v>
      </c>
      <c r="M296" s="81">
        <v>250</v>
      </c>
      <c r="N296" s="80">
        <v>390</v>
      </c>
      <c r="O296" s="81">
        <v>1828.125</v>
      </c>
      <c r="P296" s="80"/>
      <c r="Q296" s="80">
        <v>980</v>
      </c>
      <c r="R296" s="82">
        <v>4800</v>
      </c>
      <c r="S296" s="80" t="s">
        <v>796</v>
      </c>
      <c r="T296" s="81">
        <v>53</v>
      </c>
      <c r="U296" s="80">
        <v>480</v>
      </c>
      <c r="V296" s="81">
        <v>2250</v>
      </c>
      <c r="W296" s="80">
        <v>1.91</v>
      </c>
      <c r="X296" s="80">
        <v>700</v>
      </c>
      <c r="Y296" s="82">
        <v>410</v>
      </c>
    </row>
    <row r="297" spans="1:25" x14ac:dyDescent="0.3">
      <c r="A297" s="67" t="s">
        <v>777</v>
      </c>
      <c r="B297" s="51" t="s">
        <v>789</v>
      </c>
      <c r="C297" s="49">
        <v>8</v>
      </c>
      <c r="D297" s="50" t="s">
        <v>289</v>
      </c>
      <c r="E297" s="80" t="s">
        <v>998</v>
      </c>
      <c r="F297" s="81">
        <v>212</v>
      </c>
      <c r="G297" s="80">
        <v>240</v>
      </c>
      <c r="H297" s="81">
        <v>1972.6027397260277</v>
      </c>
      <c r="I297" s="80"/>
      <c r="J297" s="80">
        <v>1000</v>
      </c>
      <c r="K297" s="82">
        <v>255</v>
      </c>
      <c r="L297" s="83" t="s">
        <v>999</v>
      </c>
      <c r="M297" s="81">
        <v>259</v>
      </c>
      <c r="N297" s="80">
        <v>240</v>
      </c>
      <c r="O297" s="81">
        <v>1972.6027397260277</v>
      </c>
      <c r="P297" s="80"/>
      <c r="Q297" s="80">
        <v>1250</v>
      </c>
      <c r="R297" s="82">
        <v>4800</v>
      </c>
      <c r="S297" s="80" t="s">
        <v>1000</v>
      </c>
      <c r="T297" s="81">
        <v>45</v>
      </c>
      <c r="U297" s="80">
        <v>320</v>
      </c>
      <c r="V297" s="81">
        <v>2630.1369863013701</v>
      </c>
      <c r="W297" s="80">
        <v>1.46</v>
      </c>
      <c r="X297" s="80">
        <v>1000</v>
      </c>
      <c r="Y297" s="82">
        <v>255</v>
      </c>
    </row>
    <row r="298" spans="1:25" x14ac:dyDescent="0.3">
      <c r="A298" s="66" t="s">
        <v>777</v>
      </c>
      <c r="B298" s="52" t="s">
        <v>789</v>
      </c>
      <c r="C298" s="45">
        <v>9</v>
      </c>
      <c r="D298" s="46" t="s">
        <v>290</v>
      </c>
      <c r="E298" s="76" t="s">
        <v>911</v>
      </c>
      <c r="F298" s="77">
        <v>232</v>
      </c>
      <c r="G298" s="76">
        <v>300</v>
      </c>
      <c r="H298" s="77">
        <v>2013.5593220338983</v>
      </c>
      <c r="I298" s="76"/>
      <c r="J298" s="76">
        <v>1000</v>
      </c>
      <c r="K298" s="78">
        <v>1030</v>
      </c>
      <c r="L298" s="79" t="s">
        <v>912</v>
      </c>
      <c r="M298" s="77">
        <v>263</v>
      </c>
      <c r="N298" s="76">
        <v>300</v>
      </c>
      <c r="O298" s="77">
        <v>2013.5593220338983</v>
      </c>
      <c r="P298" s="76"/>
      <c r="Q298" s="76">
        <v>1250</v>
      </c>
      <c r="R298" s="78">
        <v>4000</v>
      </c>
      <c r="S298" s="76" t="s">
        <v>1064</v>
      </c>
      <c r="T298" s="77">
        <v>50</v>
      </c>
      <c r="U298" s="76">
        <v>400</v>
      </c>
      <c r="V298" s="77">
        <v>2684.7457627118642</v>
      </c>
      <c r="W298" s="76">
        <v>1.76</v>
      </c>
      <c r="X298" s="76">
        <v>1000</v>
      </c>
      <c r="Y298" s="78">
        <v>650</v>
      </c>
    </row>
    <row r="299" spans="1:25" x14ac:dyDescent="0.3">
      <c r="A299" s="66" t="s">
        <v>777</v>
      </c>
      <c r="B299" s="52" t="s">
        <v>789</v>
      </c>
      <c r="C299" s="45">
        <v>9</v>
      </c>
      <c r="D299" s="46" t="s">
        <v>291</v>
      </c>
      <c r="E299" s="76" t="s">
        <v>826</v>
      </c>
      <c r="F299" s="77">
        <v>260</v>
      </c>
      <c r="G299" s="76">
        <v>390</v>
      </c>
      <c r="H299" s="77">
        <v>2363.6363636363635</v>
      </c>
      <c r="I299" s="76"/>
      <c r="J299" s="76">
        <v>1525</v>
      </c>
      <c r="K299" s="78">
        <v>1210</v>
      </c>
      <c r="L299" s="79" t="s">
        <v>1065</v>
      </c>
      <c r="M299" s="77">
        <v>320</v>
      </c>
      <c r="N299" s="76">
        <v>390</v>
      </c>
      <c r="O299" s="77">
        <v>2363.6363636363635</v>
      </c>
      <c r="P299" s="76"/>
      <c r="Q299" s="76">
        <v>1000</v>
      </c>
      <c r="R299" s="78">
        <v>4800</v>
      </c>
      <c r="S299" s="76" t="s">
        <v>825</v>
      </c>
      <c r="T299" s="77">
        <v>53</v>
      </c>
      <c r="U299" s="76">
        <v>480</v>
      </c>
      <c r="V299" s="77">
        <v>2909.090909090909</v>
      </c>
      <c r="W299" s="76">
        <v>1.91</v>
      </c>
      <c r="X299" s="76">
        <v>700</v>
      </c>
      <c r="Y299" s="78">
        <v>680</v>
      </c>
    </row>
    <row r="300" spans="1:25" x14ac:dyDescent="0.3">
      <c r="A300" s="67" t="s">
        <v>777</v>
      </c>
      <c r="B300" s="53" t="s">
        <v>789</v>
      </c>
      <c r="C300" s="49">
        <v>10</v>
      </c>
      <c r="D300" s="50" t="s">
        <v>292</v>
      </c>
      <c r="E300" s="80" t="s">
        <v>795</v>
      </c>
      <c r="F300" s="81">
        <v>259</v>
      </c>
      <c r="G300" s="80">
        <v>390</v>
      </c>
      <c r="H300" s="81">
        <v>2298.2142857142858</v>
      </c>
      <c r="I300" s="80"/>
      <c r="J300" s="80">
        <v>1460</v>
      </c>
      <c r="K300" s="82">
        <v>81</v>
      </c>
      <c r="L300" s="83" t="s">
        <v>794</v>
      </c>
      <c r="M300" s="81">
        <v>330</v>
      </c>
      <c r="N300" s="80">
        <v>390</v>
      </c>
      <c r="O300" s="81">
        <v>2298.2142857142858</v>
      </c>
      <c r="P300" s="80"/>
      <c r="Q300" s="80">
        <v>800</v>
      </c>
      <c r="R300" s="82">
        <v>400</v>
      </c>
      <c r="S300" s="80" t="s">
        <v>793</v>
      </c>
      <c r="T300" s="81">
        <v>53</v>
      </c>
      <c r="U300" s="80">
        <v>480</v>
      </c>
      <c r="V300" s="81">
        <v>2828.5714285714289</v>
      </c>
      <c r="W300" s="80">
        <v>1.91</v>
      </c>
      <c r="X300" s="80">
        <v>800</v>
      </c>
      <c r="Y300" s="82">
        <v>72</v>
      </c>
    </row>
    <row r="301" spans="1:25" x14ac:dyDescent="0.3">
      <c r="A301" s="66" t="s">
        <v>777</v>
      </c>
      <c r="B301" s="52" t="s">
        <v>789</v>
      </c>
      <c r="C301" s="45">
        <v>10</v>
      </c>
      <c r="D301" s="46" t="s">
        <v>293</v>
      </c>
      <c r="E301" s="76" t="s">
        <v>792</v>
      </c>
      <c r="F301" s="77">
        <v>259</v>
      </c>
      <c r="G301" s="76">
        <v>390</v>
      </c>
      <c r="H301" s="77">
        <v>2298.2142857142858</v>
      </c>
      <c r="I301" s="76"/>
      <c r="J301" s="76">
        <v>1460</v>
      </c>
      <c r="K301" s="78">
        <v>1200</v>
      </c>
      <c r="L301" s="79" t="s">
        <v>791</v>
      </c>
      <c r="M301" s="77">
        <v>330</v>
      </c>
      <c r="N301" s="76">
        <v>390</v>
      </c>
      <c r="O301" s="77">
        <v>2298.2142857142858</v>
      </c>
      <c r="P301" s="76"/>
      <c r="Q301" s="76">
        <v>800</v>
      </c>
      <c r="R301" s="78">
        <v>4800</v>
      </c>
      <c r="S301" s="76" t="s">
        <v>790</v>
      </c>
      <c r="T301" s="77">
        <v>53</v>
      </c>
      <c r="U301" s="76">
        <v>480</v>
      </c>
      <c r="V301" s="77">
        <v>2828.5714285714289</v>
      </c>
      <c r="W301" s="76">
        <v>1.91</v>
      </c>
      <c r="X301" s="76">
        <v>800</v>
      </c>
      <c r="Y301" s="78">
        <v>680</v>
      </c>
    </row>
    <row r="302" spans="1:25" x14ac:dyDescent="0.3">
      <c r="A302" s="67" t="s">
        <v>777</v>
      </c>
      <c r="B302" s="53" t="s">
        <v>789</v>
      </c>
      <c r="C302" s="49">
        <v>10</v>
      </c>
      <c r="D302" s="50" t="s">
        <v>294</v>
      </c>
      <c r="E302" s="80" t="s">
        <v>826</v>
      </c>
      <c r="F302" s="81">
        <v>260</v>
      </c>
      <c r="G302" s="80">
        <v>390</v>
      </c>
      <c r="H302" s="81">
        <v>2629.2134831460671</v>
      </c>
      <c r="I302" s="80"/>
      <c r="J302" s="80">
        <v>1525</v>
      </c>
      <c r="K302" s="82">
        <v>1210</v>
      </c>
      <c r="L302" s="83" t="s">
        <v>1065</v>
      </c>
      <c r="M302" s="81">
        <v>320</v>
      </c>
      <c r="N302" s="80">
        <v>390</v>
      </c>
      <c r="O302" s="81">
        <v>2629.2134831460671</v>
      </c>
      <c r="P302" s="80"/>
      <c r="Q302" s="80">
        <v>1000</v>
      </c>
      <c r="R302" s="82">
        <v>4800</v>
      </c>
      <c r="S302" s="80" t="s">
        <v>825</v>
      </c>
      <c r="T302" s="81">
        <v>53</v>
      </c>
      <c r="U302" s="80">
        <v>480</v>
      </c>
      <c r="V302" s="81">
        <v>3235.9550561797751</v>
      </c>
      <c r="W302" s="80">
        <v>1.91</v>
      </c>
      <c r="X302" s="80">
        <v>700</v>
      </c>
      <c r="Y302" s="82">
        <v>680</v>
      </c>
    </row>
    <row r="303" spans="1:25" x14ac:dyDescent="0.3">
      <c r="A303" s="66" t="s">
        <v>777</v>
      </c>
      <c r="B303" s="55" t="s">
        <v>776</v>
      </c>
      <c r="C303" s="45">
        <v>4</v>
      </c>
      <c r="D303" s="46" t="s">
        <v>295</v>
      </c>
      <c r="E303" s="76" t="s">
        <v>990</v>
      </c>
      <c r="F303" s="77">
        <v>66</v>
      </c>
      <c r="G303" s="76">
        <v>55</v>
      </c>
      <c r="H303" s="77">
        <v>1571.4285714285713</v>
      </c>
      <c r="I303" s="76"/>
      <c r="J303" s="76">
        <v>885</v>
      </c>
      <c r="K303" s="78">
        <v>20</v>
      </c>
      <c r="L303" s="79" t="s">
        <v>992</v>
      </c>
      <c r="M303" s="77">
        <v>98</v>
      </c>
      <c r="N303" s="76">
        <v>55</v>
      </c>
      <c r="O303" s="77">
        <v>1571.4285714285713</v>
      </c>
      <c r="P303" s="76"/>
      <c r="Q303" s="76">
        <v>1106</v>
      </c>
      <c r="R303" s="78">
        <v>1200</v>
      </c>
      <c r="S303" s="76" t="s">
        <v>991</v>
      </c>
      <c r="T303" s="77">
        <v>24</v>
      </c>
      <c r="U303" s="76">
        <v>70</v>
      </c>
      <c r="V303" s="77">
        <v>2000</v>
      </c>
      <c r="W303" s="76">
        <v>0.47</v>
      </c>
      <c r="X303" s="76">
        <v>885</v>
      </c>
      <c r="Y303" s="78">
        <v>13</v>
      </c>
    </row>
    <row r="304" spans="1:25" x14ac:dyDescent="0.3">
      <c r="A304" s="66" t="s">
        <v>777</v>
      </c>
      <c r="B304" s="55" t="s">
        <v>776</v>
      </c>
      <c r="C304" s="45">
        <v>5</v>
      </c>
      <c r="D304" s="46" t="s">
        <v>296</v>
      </c>
      <c r="E304" s="76" t="s">
        <v>998</v>
      </c>
      <c r="F304" s="77">
        <v>135</v>
      </c>
      <c r="G304" s="76">
        <v>240</v>
      </c>
      <c r="H304" s="77">
        <v>1515.7894736842106</v>
      </c>
      <c r="I304" s="76"/>
      <c r="J304" s="76">
        <v>800</v>
      </c>
      <c r="K304" s="78">
        <v>255</v>
      </c>
      <c r="L304" s="79" t="s">
        <v>999</v>
      </c>
      <c r="M304" s="77">
        <v>175</v>
      </c>
      <c r="N304" s="76">
        <v>240</v>
      </c>
      <c r="O304" s="77">
        <v>1515.7894736842106</v>
      </c>
      <c r="P304" s="76"/>
      <c r="Q304" s="76">
        <v>1000</v>
      </c>
      <c r="R304" s="78">
        <v>4800</v>
      </c>
      <c r="S304" s="76" t="s">
        <v>1000</v>
      </c>
      <c r="T304" s="77">
        <v>45</v>
      </c>
      <c r="U304" s="76">
        <v>320</v>
      </c>
      <c r="V304" s="77">
        <v>2021.0526315789475</v>
      </c>
      <c r="W304" s="76">
        <v>1.46</v>
      </c>
      <c r="X304" s="76">
        <v>800</v>
      </c>
      <c r="Y304" s="78">
        <v>255</v>
      </c>
    </row>
    <row r="305" spans="1:25" x14ac:dyDescent="0.3">
      <c r="A305" s="66" t="s">
        <v>777</v>
      </c>
      <c r="B305" s="55" t="s">
        <v>776</v>
      </c>
      <c r="C305" s="45">
        <v>6</v>
      </c>
      <c r="D305" s="46" t="s">
        <v>297</v>
      </c>
      <c r="E305" s="76" t="s">
        <v>998</v>
      </c>
      <c r="F305" s="77">
        <v>212</v>
      </c>
      <c r="G305" s="76">
        <v>240</v>
      </c>
      <c r="H305" s="77">
        <v>1440</v>
      </c>
      <c r="I305" s="76"/>
      <c r="J305" s="76">
        <v>1000</v>
      </c>
      <c r="K305" s="78">
        <v>255</v>
      </c>
      <c r="L305" s="79" t="s">
        <v>999</v>
      </c>
      <c r="M305" s="77">
        <v>259</v>
      </c>
      <c r="N305" s="76">
        <v>240</v>
      </c>
      <c r="O305" s="77">
        <v>1440</v>
      </c>
      <c r="P305" s="76"/>
      <c r="Q305" s="76">
        <v>1250</v>
      </c>
      <c r="R305" s="78">
        <v>4800</v>
      </c>
      <c r="S305" s="76" t="s">
        <v>1000</v>
      </c>
      <c r="T305" s="77">
        <v>45</v>
      </c>
      <c r="U305" s="76">
        <v>320</v>
      </c>
      <c r="V305" s="77">
        <v>1920</v>
      </c>
      <c r="W305" s="76">
        <v>1.46</v>
      </c>
      <c r="X305" s="76">
        <v>1000</v>
      </c>
      <c r="Y305" s="78">
        <v>255</v>
      </c>
    </row>
    <row r="306" spans="1:25" x14ac:dyDescent="0.3">
      <c r="A306" s="66" t="s">
        <v>777</v>
      </c>
      <c r="B306" s="55" t="s">
        <v>776</v>
      </c>
      <c r="C306" s="45">
        <v>7</v>
      </c>
      <c r="D306" s="46" t="s">
        <v>298</v>
      </c>
      <c r="E306" s="76" t="s">
        <v>998</v>
      </c>
      <c r="F306" s="77">
        <v>212</v>
      </c>
      <c r="G306" s="76">
        <v>240</v>
      </c>
      <c r="H306" s="77">
        <v>1674.4186046511627</v>
      </c>
      <c r="I306" s="76"/>
      <c r="J306" s="76">
        <v>1000</v>
      </c>
      <c r="K306" s="78">
        <v>255</v>
      </c>
      <c r="L306" s="79" t="s">
        <v>999</v>
      </c>
      <c r="M306" s="77">
        <v>259</v>
      </c>
      <c r="N306" s="76">
        <v>240</v>
      </c>
      <c r="O306" s="77">
        <v>1674.4186046511627</v>
      </c>
      <c r="P306" s="76"/>
      <c r="Q306" s="76">
        <v>1250</v>
      </c>
      <c r="R306" s="78">
        <v>4800</v>
      </c>
      <c r="S306" s="76" t="s">
        <v>1000</v>
      </c>
      <c r="T306" s="77">
        <v>45</v>
      </c>
      <c r="U306" s="76">
        <v>320</v>
      </c>
      <c r="V306" s="77">
        <v>2232.5581395348836</v>
      </c>
      <c r="W306" s="76">
        <v>1.46</v>
      </c>
      <c r="X306" s="76">
        <v>1000</v>
      </c>
      <c r="Y306" s="78">
        <v>255</v>
      </c>
    </row>
    <row r="307" spans="1:25" x14ac:dyDescent="0.3">
      <c r="A307" s="67" t="s">
        <v>777</v>
      </c>
      <c r="B307" s="54" t="s">
        <v>776</v>
      </c>
      <c r="C307" s="49">
        <v>8</v>
      </c>
      <c r="D307" s="50" t="s">
        <v>299</v>
      </c>
      <c r="E307" s="80" t="s">
        <v>998</v>
      </c>
      <c r="F307" s="81">
        <v>212</v>
      </c>
      <c r="G307" s="80">
        <v>240</v>
      </c>
      <c r="H307" s="81">
        <v>1920</v>
      </c>
      <c r="I307" s="80"/>
      <c r="J307" s="80">
        <v>1000</v>
      </c>
      <c r="K307" s="82">
        <v>255</v>
      </c>
      <c r="L307" s="83" t="s">
        <v>999</v>
      </c>
      <c r="M307" s="81">
        <v>259</v>
      </c>
      <c r="N307" s="80">
        <v>240</v>
      </c>
      <c r="O307" s="81">
        <v>1920</v>
      </c>
      <c r="P307" s="80"/>
      <c r="Q307" s="80">
        <v>1250</v>
      </c>
      <c r="R307" s="82">
        <v>4800</v>
      </c>
      <c r="S307" s="80" t="s">
        <v>1000</v>
      </c>
      <c r="T307" s="81">
        <v>45</v>
      </c>
      <c r="U307" s="80">
        <v>320</v>
      </c>
      <c r="V307" s="81">
        <v>2560</v>
      </c>
      <c r="W307" s="80">
        <v>1.46</v>
      </c>
      <c r="X307" s="80">
        <v>1000</v>
      </c>
      <c r="Y307" s="82">
        <v>255</v>
      </c>
    </row>
    <row r="308" spans="1:25" x14ac:dyDescent="0.3">
      <c r="A308" s="66" t="s">
        <v>777</v>
      </c>
      <c r="B308" s="55" t="s">
        <v>776</v>
      </c>
      <c r="C308" s="45">
        <v>8</v>
      </c>
      <c r="D308" s="46" t="s">
        <v>300</v>
      </c>
      <c r="E308" s="76" t="s">
        <v>911</v>
      </c>
      <c r="F308" s="77">
        <v>232</v>
      </c>
      <c r="G308" s="76">
        <v>300</v>
      </c>
      <c r="H308" s="77">
        <v>1697.1428571428569</v>
      </c>
      <c r="I308" s="76"/>
      <c r="J308" s="76">
        <v>1000</v>
      </c>
      <c r="K308" s="78">
        <v>1030</v>
      </c>
      <c r="L308" s="79" t="s">
        <v>912</v>
      </c>
      <c r="M308" s="77">
        <v>263</v>
      </c>
      <c r="N308" s="76">
        <v>300</v>
      </c>
      <c r="O308" s="77">
        <v>1697.1428571428569</v>
      </c>
      <c r="P308" s="76"/>
      <c r="Q308" s="76">
        <v>1250</v>
      </c>
      <c r="R308" s="78">
        <v>4000</v>
      </c>
      <c r="S308" s="76" t="s">
        <v>1064</v>
      </c>
      <c r="T308" s="77">
        <v>50</v>
      </c>
      <c r="U308" s="76">
        <v>400</v>
      </c>
      <c r="V308" s="77">
        <v>2262.8571428571427</v>
      </c>
      <c r="W308" s="76">
        <v>1.76</v>
      </c>
      <c r="X308" s="76">
        <v>1000</v>
      </c>
      <c r="Y308" s="78">
        <v>650</v>
      </c>
    </row>
    <row r="309" spans="1:25" x14ac:dyDescent="0.3">
      <c r="A309" s="66" t="s">
        <v>777</v>
      </c>
      <c r="B309" s="55" t="s">
        <v>776</v>
      </c>
      <c r="C309" s="45">
        <v>9</v>
      </c>
      <c r="D309" s="46" t="s">
        <v>301</v>
      </c>
      <c r="E309" s="76" t="s">
        <v>924</v>
      </c>
      <c r="F309" s="77">
        <v>257</v>
      </c>
      <c r="G309" s="76">
        <v>400</v>
      </c>
      <c r="H309" s="77">
        <v>2133.333333333333</v>
      </c>
      <c r="I309" s="76"/>
      <c r="J309" s="76">
        <v>1067</v>
      </c>
      <c r="K309" s="78">
        <v>1060</v>
      </c>
      <c r="L309" s="79" t="s">
        <v>912</v>
      </c>
      <c r="M309" s="77">
        <v>325</v>
      </c>
      <c r="N309" s="76">
        <v>400</v>
      </c>
      <c r="O309" s="77">
        <v>2133.333333333333</v>
      </c>
      <c r="P309" s="76"/>
      <c r="Q309" s="76">
        <v>1334</v>
      </c>
      <c r="R309" s="78">
        <v>4800</v>
      </c>
      <c r="S309" s="76" t="s">
        <v>1064</v>
      </c>
      <c r="T309" s="77">
        <v>65</v>
      </c>
      <c r="U309" s="76">
        <v>515</v>
      </c>
      <c r="V309" s="77">
        <v>2746.6666666666665</v>
      </c>
      <c r="W309" s="76">
        <v>2.42</v>
      </c>
      <c r="X309" s="76">
        <v>1067</v>
      </c>
      <c r="Y309" s="78">
        <v>900</v>
      </c>
    </row>
    <row r="310" spans="1:25" x14ac:dyDescent="0.3">
      <c r="A310" s="67" t="s">
        <v>777</v>
      </c>
      <c r="B310" s="56" t="s">
        <v>776</v>
      </c>
      <c r="C310" s="49">
        <v>10</v>
      </c>
      <c r="D310" s="50" t="s">
        <v>775</v>
      </c>
      <c r="E310" s="80" t="s">
        <v>818</v>
      </c>
      <c r="F310" s="81">
        <v>257</v>
      </c>
      <c r="G310" s="80">
        <v>400</v>
      </c>
      <c r="H310" s="81">
        <v>2560</v>
      </c>
      <c r="I310" s="80"/>
      <c r="J310" s="80">
        <v>1067</v>
      </c>
      <c r="K310" s="82">
        <v>81</v>
      </c>
      <c r="L310" s="83" t="s">
        <v>819</v>
      </c>
      <c r="M310" s="81">
        <v>325</v>
      </c>
      <c r="N310" s="80">
        <v>400</v>
      </c>
      <c r="O310" s="81">
        <v>2560</v>
      </c>
      <c r="P310" s="80"/>
      <c r="Q310" s="80">
        <v>1334</v>
      </c>
      <c r="R310" s="82">
        <v>4800</v>
      </c>
      <c r="S310" s="80" t="s">
        <v>820</v>
      </c>
      <c r="T310" s="81">
        <v>65</v>
      </c>
      <c r="U310" s="80">
        <v>515</v>
      </c>
      <c r="V310" s="81">
        <v>3296</v>
      </c>
      <c r="W310" s="80">
        <v>2.42</v>
      </c>
      <c r="X310" s="80">
        <v>1067</v>
      </c>
      <c r="Y310" s="82">
        <v>72</v>
      </c>
    </row>
    <row r="311" spans="1:25" x14ac:dyDescent="0.3">
      <c r="A311" s="67" t="s">
        <v>777</v>
      </c>
      <c r="B311" s="56" t="s">
        <v>776</v>
      </c>
      <c r="C311" s="49">
        <v>10</v>
      </c>
      <c r="D311" s="50" t="s">
        <v>302</v>
      </c>
      <c r="E311" s="80" t="s">
        <v>924</v>
      </c>
      <c r="F311" s="81">
        <v>257</v>
      </c>
      <c r="G311" s="80">
        <v>400</v>
      </c>
      <c r="H311" s="81">
        <v>2560</v>
      </c>
      <c r="I311" s="80"/>
      <c r="J311" s="80">
        <v>1067</v>
      </c>
      <c r="K311" s="82">
        <v>1060</v>
      </c>
      <c r="L311" s="83" t="s">
        <v>912</v>
      </c>
      <c r="M311" s="81">
        <v>325</v>
      </c>
      <c r="N311" s="80">
        <v>400</v>
      </c>
      <c r="O311" s="81">
        <v>2560</v>
      </c>
      <c r="P311" s="80"/>
      <c r="Q311" s="80">
        <v>1334</v>
      </c>
      <c r="R311" s="82">
        <v>4800</v>
      </c>
      <c r="S311" s="80" t="s">
        <v>1064</v>
      </c>
      <c r="T311" s="81">
        <v>65</v>
      </c>
      <c r="U311" s="80">
        <v>515</v>
      </c>
      <c r="V311" s="81">
        <v>3296</v>
      </c>
      <c r="W311" s="80">
        <v>2.42</v>
      </c>
      <c r="X311" s="80">
        <v>1067</v>
      </c>
      <c r="Y311" s="82">
        <v>900</v>
      </c>
    </row>
    <row r="312" spans="1:25" x14ac:dyDescent="0.3">
      <c r="A312" s="66" t="s">
        <v>777</v>
      </c>
      <c r="B312" s="57" t="s">
        <v>778</v>
      </c>
      <c r="C312" s="45">
        <v>2</v>
      </c>
      <c r="D312" s="46" t="s">
        <v>303</v>
      </c>
      <c r="E312" s="76" t="s">
        <v>990</v>
      </c>
      <c r="F312" s="77">
        <v>66</v>
      </c>
      <c r="G312" s="76">
        <v>55</v>
      </c>
      <c r="H312" s="77">
        <v>1434.7826086956522</v>
      </c>
      <c r="I312" s="76"/>
      <c r="J312" s="76">
        <v>855</v>
      </c>
      <c r="K312" s="78">
        <v>20</v>
      </c>
      <c r="L312" s="79" t="s">
        <v>992</v>
      </c>
      <c r="M312" s="77">
        <v>98</v>
      </c>
      <c r="N312" s="76">
        <v>55</v>
      </c>
      <c r="O312" s="77">
        <v>1434.7826086956522</v>
      </c>
      <c r="P312" s="76"/>
      <c r="Q312" s="76">
        <v>1069</v>
      </c>
      <c r="R312" s="78">
        <v>1200</v>
      </c>
      <c r="S312" s="76" t="s">
        <v>991</v>
      </c>
      <c r="T312" s="77">
        <v>24</v>
      </c>
      <c r="U312" s="76">
        <v>70</v>
      </c>
      <c r="V312" s="77">
        <v>1826.0869565217392</v>
      </c>
      <c r="W312" s="76">
        <v>0.47</v>
      </c>
      <c r="X312" s="76">
        <v>855</v>
      </c>
      <c r="Y312" s="78">
        <v>13</v>
      </c>
    </row>
    <row r="313" spans="1:25" x14ac:dyDescent="0.3">
      <c r="A313" s="67" t="s">
        <v>777</v>
      </c>
      <c r="B313" s="58" t="s">
        <v>778</v>
      </c>
      <c r="C313" s="49">
        <v>3</v>
      </c>
      <c r="D313" s="50" t="s">
        <v>304</v>
      </c>
      <c r="E313" s="80" t="s">
        <v>925</v>
      </c>
      <c r="F313" s="81">
        <v>98</v>
      </c>
      <c r="G313" s="80">
        <v>110</v>
      </c>
      <c r="H313" s="81">
        <v>1750.6631299734747</v>
      </c>
      <c r="I313" s="80"/>
      <c r="J313" s="80">
        <v>790</v>
      </c>
      <c r="K313" s="82">
        <v>70</v>
      </c>
      <c r="L313" s="83" t="s">
        <v>926</v>
      </c>
      <c r="M313" s="81">
        <v>126</v>
      </c>
      <c r="N313" s="80">
        <v>110</v>
      </c>
      <c r="O313" s="81">
        <v>1750.6631299734747</v>
      </c>
      <c r="P313" s="80"/>
      <c r="Q313" s="80">
        <v>988</v>
      </c>
      <c r="R313" s="82">
        <v>2800</v>
      </c>
      <c r="S313" s="80" t="s">
        <v>927</v>
      </c>
      <c r="T313" s="81">
        <v>38</v>
      </c>
      <c r="U313" s="80">
        <v>175</v>
      </c>
      <c r="V313" s="81">
        <v>2785.1458885941647</v>
      </c>
      <c r="W313" s="80">
        <v>1.06</v>
      </c>
      <c r="X313" s="80">
        <v>790</v>
      </c>
      <c r="Y313" s="82">
        <v>38</v>
      </c>
    </row>
    <row r="314" spans="1:25" x14ac:dyDescent="0.3">
      <c r="A314" s="66" t="s">
        <v>777</v>
      </c>
      <c r="B314" s="57" t="s">
        <v>778</v>
      </c>
      <c r="C314" s="45">
        <v>3</v>
      </c>
      <c r="D314" s="46" t="s">
        <v>305</v>
      </c>
      <c r="E314" s="76" t="s">
        <v>928</v>
      </c>
      <c r="F314" s="77">
        <v>110</v>
      </c>
      <c r="G314" s="76">
        <v>75</v>
      </c>
      <c r="H314" s="77">
        <v>1607.1428571428573</v>
      </c>
      <c r="I314" s="76"/>
      <c r="J314" s="76">
        <v>892</v>
      </c>
      <c r="K314" s="78">
        <v>45</v>
      </c>
      <c r="L314" s="79" t="s">
        <v>840</v>
      </c>
      <c r="M314" s="77">
        <v>180</v>
      </c>
      <c r="N314" s="76">
        <v>75</v>
      </c>
      <c r="O314" s="77">
        <v>1607.1428571428573</v>
      </c>
      <c r="P314" s="76"/>
      <c r="Q314" s="76">
        <v>1115</v>
      </c>
      <c r="R314" s="78">
        <v>2400</v>
      </c>
      <c r="S314" s="76" t="s">
        <v>1175</v>
      </c>
      <c r="T314" s="76" t="s">
        <v>1175</v>
      </c>
      <c r="U314" s="76" t="s">
        <v>1175</v>
      </c>
      <c r="V314" s="76" t="s">
        <v>1175</v>
      </c>
      <c r="W314" s="76" t="s">
        <v>1175</v>
      </c>
      <c r="X314" s="76" t="s">
        <v>1175</v>
      </c>
      <c r="Y314" s="76" t="s">
        <v>1175</v>
      </c>
    </row>
    <row r="315" spans="1:25" x14ac:dyDescent="0.3">
      <c r="A315" s="66" t="s">
        <v>777</v>
      </c>
      <c r="B315" s="57" t="s">
        <v>778</v>
      </c>
      <c r="C315" s="45">
        <v>4</v>
      </c>
      <c r="D315" s="46" t="s">
        <v>306</v>
      </c>
      <c r="E315" s="76" t="s">
        <v>996</v>
      </c>
      <c r="F315" s="77">
        <v>100</v>
      </c>
      <c r="G315" s="76">
        <v>110</v>
      </c>
      <c r="H315" s="77">
        <v>1736.8421052631579</v>
      </c>
      <c r="I315" s="76"/>
      <c r="J315" s="76">
        <v>735</v>
      </c>
      <c r="K315" s="78">
        <v>70</v>
      </c>
      <c r="L315" s="79" t="s">
        <v>997</v>
      </c>
      <c r="M315" s="77">
        <v>129</v>
      </c>
      <c r="N315" s="76">
        <v>110</v>
      </c>
      <c r="O315" s="77">
        <v>1736.8421052631579</v>
      </c>
      <c r="P315" s="76"/>
      <c r="Q315" s="76">
        <v>919</v>
      </c>
      <c r="R315" s="78">
        <v>2800</v>
      </c>
      <c r="S315" s="76" t="s">
        <v>995</v>
      </c>
      <c r="T315" s="77">
        <v>38</v>
      </c>
      <c r="U315" s="76">
        <v>175</v>
      </c>
      <c r="V315" s="77">
        <v>2763.1578947368421</v>
      </c>
      <c r="W315" s="76">
        <v>1.06</v>
      </c>
      <c r="X315" s="76">
        <v>735</v>
      </c>
      <c r="Y315" s="78">
        <v>38</v>
      </c>
    </row>
    <row r="316" spans="1:25" x14ac:dyDescent="0.3">
      <c r="A316" s="66" t="s">
        <v>777</v>
      </c>
      <c r="B316" s="57" t="s">
        <v>778</v>
      </c>
      <c r="C316" s="45">
        <v>5</v>
      </c>
      <c r="D316" s="46" t="s">
        <v>307</v>
      </c>
      <c r="E316" s="76" t="s">
        <v>998</v>
      </c>
      <c r="F316" s="77">
        <v>135</v>
      </c>
      <c r="G316" s="76">
        <v>240</v>
      </c>
      <c r="H316" s="77">
        <v>1714.2857142857142</v>
      </c>
      <c r="I316" s="76"/>
      <c r="J316" s="76">
        <v>800</v>
      </c>
      <c r="K316" s="78">
        <v>255</v>
      </c>
      <c r="L316" s="79" t="s">
        <v>999</v>
      </c>
      <c r="M316" s="77">
        <v>175</v>
      </c>
      <c r="N316" s="76">
        <v>240</v>
      </c>
      <c r="O316" s="77">
        <v>1714.2857142857142</v>
      </c>
      <c r="P316" s="76"/>
      <c r="Q316" s="76">
        <v>1000</v>
      </c>
      <c r="R316" s="78">
        <v>4800</v>
      </c>
      <c r="S316" s="76" t="s">
        <v>1000</v>
      </c>
      <c r="T316" s="77">
        <v>45</v>
      </c>
      <c r="U316" s="76">
        <v>320</v>
      </c>
      <c r="V316" s="77">
        <v>2285.7142857142853</v>
      </c>
      <c r="W316" s="76">
        <v>1.46</v>
      </c>
      <c r="X316" s="76">
        <v>800</v>
      </c>
      <c r="Y316" s="78">
        <v>255</v>
      </c>
    </row>
    <row r="317" spans="1:25" x14ac:dyDescent="0.3">
      <c r="A317" s="66" t="s">
        <v>777</v>
      </c>
      <c r="B317" s="57" t="s">
        <v>778</v>
      </c>
      <c r="C317" s="45">
        <v>6</v>
      </c>
      <c r="D317" s="46" t="s">
        <v>308</v>
      </c>
      <c r="E317" s="76" t="s">
        <v>998</v>
      </c>
      <c r="F317" s="77">
        <v>212</v>
      </c>
      <c r="G317" s="76">
        <v>240</v>
      </c>
      <c r="H317" s="77">
        <v>1600</v>
      </c>
      <c r="I317" s="76"/>
      <c r="J317" s="76">
        <v>1000</v>
      </c>
      <c r="K317" s="78">
        <v>255</v>
      </c>
      <c r="L317" s="79" t="s">
        <v>999</v>
      </c>
      <c r="M317" s="77">
        <v>259</v>
      </c>
      <c r="N317" s="76">
        <v>240</v>
      </c>
      <c r="O317" s="77">
        <v>1600</v>
      </c>
      <c r="P317" s="76"/>
      <c r="Q317" s="76">
        <v>1250</v>
      </c>
      <c r="R317" s="78">
        <v>4800</v>
      </c>
      <c r="S317" s="76" t="s">
        <v>1000</v>
      </c>
      <c r="T317" s="77">
        <v>45</v>
      </c>
      <c r="U317" s="76">
        <v>320</v>
      </c>
      <c r="V317" s="77">
        <v>2133.3333333333335</v>
      </c>
      <c r="W317" s="76">
        <v>1.46</v>
      </c>
      <c r="X317" s="76">
        <v>1000</v>
      </c>
      <c r="Y317" s="78">
        <v>255</v>
      </c>
    </row>
    <row r="318" spans="1:25" x14ac:dyDescent="0.3">
      <c r="A318" s="66" t="s">
        <v>777</v>
      </c>
      <c r="B318" s="57" t="s">
        <v>778</v>
      </c>
      <c r="C318" s="45">
        <v>7</v>
      </c>
      <c r="D318" s="46" t="s">
        <v>309</v>
      </c>
      <c r="E318" s="76" t="s">
        <v>911</v>
      </c>
      <c r="F318" s="77">
        <v>232</v>
      </c>
      <c r="G318" s="76">
        <v>300</v>
      </c>
      <c r="H318" s="77">
        <v>1800</v>
      </c>
      <c r="I318" s="76"/>
      <c r="J318" s="76">
        <v>1000</v>
      </c>
      <c r="K318" s="78">
        <v>1030</v>
      </c>
      <c r="L318" s="79" t="s">
        <v>912</v>
      </c>
      <c r="M318" s="77">
        <v>263</v>
      </c>
      <c r="N318" s="76">
        <v>300</v>
      </c>
      <c r="O318" s="77">
        <v>1800</v>
      </c>
      <c r="P318" s="76"/>
      <c r="Q318" s="76">
        <v>1250</v>
      </c>
      <c r="R318" s="78">
        <v>4000</v>
      </c>
      <c r="S318" s="76" t="s">
        <v>1064</v>
      </c>
      <c r="T318" s="77">
        <v>50</v>
      </c>
      <c r="U318" s="76">
        <v>400</v>
      </c>
      <c r="V318" s="77">
        <v>2400</v>
      </c>
      <c r="W318" s="76">
        <v>1.76</v>
      </c>
      <c r="X318" s="76">
        <v>1000</v>
      </c>
      <c r="Y318" s="78">
        <v>650</v>
      </c>
    </row>
    <row r="319" spans="1:25" x14ac:dyDescent="0.3">
      <c r="A319" s="66" t="s">
        <v>777</v>
      </c>
      <c r="B319" s="57" t="s">
        <v>778</v>
      </c>
      <c r="C319" s="45">
        <v>8</v>
      </c>
      <c r="D319" s="46" t="s">
        <v>310</v>
      </c>
      <c r="E319" s="76" t="s">
        <v>924</v>
      </c>
      <c r="F319" s="77">
        <v>257</v>
      </c>
      <c r="G319" s="76">
        <v>400</v>
      </c>
      <c r="H319" s="77">
        <v>2307.6923076923076</v>
      </c>
      <c r="I319" s="76"/>
      <c r="J319" s="76">
        <v>1067</v>
      </c>
      <c r="K319" s="78">
        <v>1060</v>
      </c>
      <c r="L319" s="79" t="s">
        <v>912</v>
      </c>
      <c r="M319" s="77">
        <v>325</v>
      </c>
      <c r="N319" s="76">
        <v>400</v>
      </c>
      <c r="O319" s="77">
        <v>2307.6923076923076</v>
      </c>
      <c r="P319" s="76"/>
      <c r="Q319" s="76">
        <v>1334</v>
      </c>
      <c r="R319" s="78">
        <v>4800</v>
      </c>
      <c r="S319" s="76" t="s">
        <v>1064</v>
      </c>
      <c r="T319" s="77">
        <v>65</v>
      </c>
      <c r="U319" s="76">
        <v>515</v>
      </c>
      <c r="V319" s="77">
        <v>2971.1538461538462</v>
      </c>
      <c r="W319" s="76">
        <v>2.42</v>
      </c>
      <c r="X319" s="76">
        <v>1067</v>
      </c>
      <c r="Y319" s="78">
        <v>900</v>
      </c>
    </row>
    <row r="320" spans="1:25" x14ac:dyDescent="0.3">
      <c r="A320" s="66" t="s">
        <v>777</v>
      </c>
      <c r="B320" s="57" t="s">
        <v>778</v>
      </c>
      <c r="C320" s="45">
        <v>9</v>
      </c>
      <c r="D320" s="46" t="s">
        <v>311</v>
      </c>
      <c r="E320" s="76" t="s">
        <v>924</v>
      </c>
      <c r="F320" s="77">
        <v>257</v>
      </c>
      <c r="G320" s="76">
        <v>400</v>
      </c>
      <c r="H320" s="77">
        <v>2580.6451612903224</v>
      </c>
      <c r="I320" s="76"/>
      <c r="J320" s="76">
        <v>1067</v>
      </c>
      <c r="K320" s="78">
        <v>1060</v>
      </c>
      <c r="L320" s="79" t="s">
        <v>912</v>
      </c>
      <c r="M320" s="77">
        <v>325</v>
      </c>
      <c r="N320" s="76">
        <v>400</v>
      </c>
      <c r="O320" s="77">
        <v>2580.6451612903224</v>
      </c>
      <c r="P320" s="76"/>
      <c r="Q320" s="76">
        <v>1334</v>
      </c>
      <c r="R320" s="78">
        <v>4800</v>
      </c>
      <c r="S320" s="76" t="s">
        <v>1064</v>
      </c>
      <c r="T320" s="77">
        <v>65</v>
      </c>
      <c r="U320" s="76">
        <v>515</v>
      </c>
      <c r="V320" s="77">
        <v>3322.5806451612902</v>
      </c>
      <c r="W320" s="76">
        <v>2.42</v>
      </c>
      <c r="X320" s="76">
        <v>1067</v>
      </c>
      <c r="Y320" s="78">
        <v>900</v>
      </c>
    </row>
    <row r="321" spans="1:25" x14ac:dyDescent="0.3">
      <c r="A321" s="67" t="s">
        <v>777</v>
      </c>
      <c r="B321" s="59" t="s">
        <v>778</v>
      </c>
      <c r="C321" s="49">
        <v>10</v>
      </c>
      <c r="D321" s="50" t="s">
        <v>312</v>
      </c>
      <c r="E321" s="80" t="s">
        <v>906</v>
      </c>
      <c r="F321" s="81">
        <v>293</v>
      </c>
      <c r="G321" s="80">
        <v>750</v>
      </c>
      <c r="H321" s="81">
        <v>2250</v>
      </c>
      <c r="I321" s="80"/>
      <c r="J321" s="80">
        <v>826</v>
      </c>
      <c r="K321" s="82">
        <v>1560</v>
      </c>
      <c r="L321" s="83" t="s">
        <v>907</v>
      </c>
      <c r="M321" s="81">
        <v>395</v>
      </c>
      <c r="N321" s="80">
        <v>750</v>
      </c>
      <c r="O321" s="81">
        <v>2250</v>
      </c>
      <c r="P321" s="80"/>
      <c r="Q321" s="80">
        <v>826</v>
      </c>
      <c r="R321" s="82">
        <v>6800</v>
      </c>
      <c r="S321" s="80" t="s">
        <v>908</v>
      </c>
      <c r="T321" s="81">
        <v>90</v>
      </c>
      <c r="U321" s="80">
        <v>1100</v>
      </c>
      <c r="V321" s="81">
        <v>3300</v>
      </c>
      <c r="W321" s="80">
        <v>3.78</v>
      </c>
      <c r="X321" s="80">
        <v>826</v>
      </c>
      <c r="Y321" s="82">
        <v>1090</v>
      </c>
    </row>
    <row r="322" spans="1:25" x14ac:dyDescent="0.3">
      <c r="A322" s="66" t="s">
        <v>777</v>
      </c>
      <c r="B322" s="60" t="s">
        <v>88</v>
      </c>
      <c r="C322" s="45">
        <v>2</v>
      </c>
      <c r="D322" s="46" t="s">
        <v>313</v>
      </c>
      <c r="E322" s="76" t="s">
        <v>909</v>
      </c>
      <c r="F322" s="77">
        <v>38</v>
      </c>
      <c r="G322" s="76">
        <v>165</v>
      </c>
      <c r="H322" s="77">
        <v>1269.2307692307693</v>
      </c>
      <c r="I322" s="76">
        <v>1.0900000000000001</v>
      </c>
      <c r="J322" s="76">
        <v>270</v>
      </c>
      <c r="K322" s="78">
        <v>38</v>
      </c>
      <c r="L322" s="79" t="s">
        <v>910</v>
      </c>
      <c r="M322" s="77">
        <v>100</v>
      </c>
      <c r="N322" s="76">
        <v>110</v>
      </c>
      <c r="O322" s="77">
        <v>846.15384615384619</v>
      </c>
      <c r="P322" s="76"/>
      <c r="Q322" s="76">
        <v>270</v>
      </c>
      <c r="R322" s="78">
        <v>2800</v>
      </c>
      <c r="S322" s="76" t="s">
        <v>1175</v>
      </c>
      <c r="T322" s="76" t="s">
        <v>1175</v>
      </c>
      <c r="U322" s="76" t="s">
        <v>1175</v>
      </c>
      <c r="V322" s="76" t="s">
        <v>1175</v>
      </c>
      <c r="W322" s="76" t="s">
        <v>1175</v>
      </c>
      <c r="X322" s="76" t="s">
        <v>1175</v>
      </c>
      <c r="Y322" s="76" t="s">
        <v>1175</v>
      </c>
    </row>
    <row r="323" spans="1:25" x14ac:dyDescent="0.3">
      <c r="A323" s="66" t="s">
        <v>777</v>
      </c>
      <c r="B323" s="60" t="s">
        <v>88</v>
      </c>
      <c r="C323" s="45">
        <v>3</v>
      </c>
      <c r="D323" s="46" t="s">
        <v>314</v>
      </c>
      <c r="E323" s="76" t="s">
        <v>929</v>
      </c>
      <c r="F323" s="77">
        <v>53</v>
      </c>
      <c r="G323" s="76">
        <v>410</v>
      </c>
      <c r="H323" s="77">
        <v>1200</v>
      </c>
      <c r="I323" s="76">
        <v>1.91</v>
      </c>
      <c r="J323" s="76">
        <v>405</v>
      </c>
      <c r="K323" s="78">
        <v>128</v>
      </c>
      <c r="L323" s="79" t="s">
        <v>930</v>
      </c>
      <c r="M323" s="77">
        <v>104</v>
      </c>
      <c r="N323" s="76">
        <v>350</v>
      </c>
      <c r="O323" s="77">
        <v>1024.3902439024389</v>
      </c>
      <c r="P323" s="76"/>
      <c r="Q323" s="76">
        <v>405</v>
      </c>
      <c r="R323" s="78">
        <v>4000</v>
      </c>
      <c r="S323" s="76" t="s">
        <v>1175</v>
      </c>
      <c r="T323" s="76" t="s">
        <v>1175</v>
      </c>
      <c r="U323" s="76" t="s">
        <v>1175</v>
      </c>
      <c r="V323" s="76" t="s">
        <v>1175</v>
      </c>
      <c r="W323" s="76" t="s">
        <v>1175</v>
      </c>
      <c r="X323" s="76" t="s">
        <v>1175</v>
      </c>
      <c r="Y323" s="76" t="s">
        <v>1175</v>
      </c>
    </row>
    <row r="324" spans="1:25" x14ac:dyDescent="0.3">
      <c r="A324" s="66" t="s">
        <v>777</v>
      </c>
      <c r="B324" s="60" t="s">
        <v>88</v>
      </c>
      <c r="C324" s="45">
        <v>4</v>
      </c>
      <c r="D324" s="46" t="s">
        <v>315</v>
      </c>
      <c r="E324" s="76" t="s">
        <v>1064</v>
      </c>
      <c r="F324" s="77">
        <v>60</v>
      </c>
      <c r="G324" s="76">
        <v>445</v>
      </c>
      <c r="H324" s="77">
        <v>1668.75</v>
      </c>
      <c r="I324" s="76">
        <v>1.91</v>
      </c>
      <c r="J324" s="76">
        <v>435</v>
      </c>
      <c r="K324" s="78">
        <v>190</v>
      </c>
      <c r="L324" s="79" t="s">
        <v>1083</v>
      </c>
      <c r="M324" s="77">
        <v>223</v>
      </c>
      <c r="N324" s="76">
        <v>330</v>
      </c>
      <c r="O324" s="77">
        <v>1237.5</v>
      </c>
      <c r="P324" s="76"/>
      <c r="Q324" s="76">
        <v>435</v>
      </c>
      <c r="R324" s="78">
        <v>4000</v>
      </c>
      <c r="S324" s="76" t="s">
        <v>1175</v>
      </c>
      <c r="T324" s="76" t="s">
        <v>1175</v>
      </c>
      <c r="U324" s="76" t="s">
        <v>1175</v>
      </c>
      <c r="V324" s="76" t="s">
        <v>1175</v>
      </c>
      <c r="W324" s="76" t="s">
        <v>1175</v>
      </c>
      <c r="X324" s="76" t="s">
        <v>1175</v>
      </c>
      <c r="Y324" s="76" t="s">
        <v>1175</v>
      </c>
    </row>
    <row r="325" spans="1:25" x14ac:dyDescent="0.3">
      <c r="A325" s="67" t="s">
        <v>777</v>
      </c>
      <c r="B325" s="68" t="s">
        <v>88</v>
      </c>
      <c r="C325" s="49">
        <v>5</v>
      </c>
      <c r="D325" s="50" t="s">
        <v>316</v>
      </c>
      <c r="E325" s="80" t="s">
        <v>1206</v>
      </c>
      <c r="F325" s="81">
        <v>53</v>
      </c>
      <c r="G325" s="80">
        <v>410</v>
      </c>
      <c r="H325" s="81">
        <v>2645.1612903225805</v>
      </c>
      <c r="I325" s="80">
        <v>1.91</v>
      </c>
      <c r="J325" s="80">
        <v>410</v>
      </c>
      <c r="K325" s="82">
        <v>128</v>
      </c>
      <c r="L325" s="83" t="s">
        <v>1207</v>
      </c>
      <c r="M325" s="81">
        <v>104</v>
      </c>
      <c r="N325" s="80">
        <v>350</v>
      </c>
      <c r="O325" s="81">
        <v>2258.0645161290322</v>
      </c>
      <c r="P325" s="80"/>
      <c r="Q325" s="80">
        <v>410</v>
      </c>
      <c r="R325" s="82">
        <v>4000</v>
      </c>
      <c r="S325" s="80" t="s">
        <v>1208</v>
      </c>
      <c r="T325" s="81">
        <v>64</v>
      </c>
      <c r="U325" s="80">
        <v>350</v>
      </c>
      <c r="V325" s="81">
        <v>2258.0645161290322</v>
      </c>
      <c r="W325" s="80"/>
      <c r="X325" s="80">
        <v>410</v>
      </c>
      <c r="Y325" s="82">
        <v>120</v>
      </c>
    </row>
    <row r="326" spans="1:25" x14ac:dyDescent="0.3">
      <c r="A326" s="66" t="s">
        <v>777</v>
      </c>
      <c r="B326" s="60" t="s">
        <v>88</v>
      </c>
      <c r="C326" s="45">
        <v>5</v>
      </c>
      <c r="D326" s="46" t="s">
        <v>317</v>
      </c>
      <c r="E326" s="76" t="s">
        <v>1064</v>
      </c>
      <c r="F326" s="77">
        <v>60</v>
      </c>
      <c r="G326" s="76">
        <v>445</v>
      </c>
      <c r="H326" s="77">
        <v>1907.1428571428571</v>
      </c>
      <c r="I326" s="76">
        <v>1.91</v>
      </c>
      <c r="J326" s="76">
        <v>435</v>
      </c>
      <c r="K326" s="78">
        <v>190</v>
      </c>
      <c r="L326" s="79" t="s">
        <v>1083</v>
      </c>
      <c r="M326" s="77">
        <v>223</v>
      </c>
      <c r="N326" s="76">
        <v>330</v>
      </c>
      <c r="O326" s="77">
        <v>1414.2857142857142</v>
      </c>
      <c r="P326" s="76"/>
      <c r="Q326" s="76">
        <v>435</v>
      </c>
      <c r="R326" s="78">
        <v>4000</v>
      </c>
      <c r="S326" s="76" t="s">
        <v>1175</v>
      </c>
      <c r="T326" s="76" t="s">
        <v>1175</v>
      </c>
      <c r="U326" s="76" t="s">
        <v>1175</v>
      </c>
      <c r="V326" s="76" t="s">
        <v>1175</v>
      </c>
      <c r="W326" s="76" t="s">
        <v>1175</v>
      </c>
      <c r="X326" s="76" t="s">
        <v>1175</v>
      </c>
      <c r="Y326" s="76" t="s">
        <v>1175</v>
      </c>
    </row>
    <row r="327" spans="1:25" x14ac:dyDescent="0.3">
      <c r="A327" s="66" t="s">
        <v>777</v>
      </c>
      <c r="B327" s="60" t="s">
        <v>88</v>
      </c>
      <c r="C327" s="45">
        <v>6</v>
      </c>
      <c r="D327" s="46" t="s">
        <v>318</v>
      </c>
      <c r="E327" s="76" t="s">
        <v>1210</v>
      </c>
      <c r="F327" s="77">
        <v>90</v>
      </c>
      <c r="G327" s="76">
        <v>950</v>
      </c>
      <c r="H327" s="77">
        <v>1862.7450980392157</v>
      </c>
      <c r="I327" s="76">
        <v>3.78</v>
      </c>
      <c r="J327" s="76">
        <v>470</v>
      </c>
      <c r="K327" s="78">
        <v>1000</v>
      </c>
      <c r="L327" s="79" t="s">
        <v>1209</v>
      </c>
      <c r="M327" s="77">
        <v>185</v>
      </c>
      <c r="N327" s="76">
        <v>720</v>
      </c>
      <c r="O327" s="77">
        <v>1411.7647058823529</v>
      </c>
      <c r="P327" s="76"/>
      <c r="Q327" s="76">
        <v>470</v>
      </c>
      <c r="R327" s="78">
        <v>4800</v>
      </c>
      <c r="S327" s="76" t="s">
        <v>1175</v>
      </c>
      <c r="T327" s="76" t="s">
        <v>1175</v>
      </c>
      <c r="U327" s="76" t="s">
        <v>1175</v>
      </c>
      <c r="V327" s="76" t="s">
        <v>1175</v>
      </c>
      <c r="W327" s="76" t="s">
        <v>1175</v>
      </c>
      <c r="X327" s="76" t="s">
        <v>1175</v>
      </c>
      <c r="Y327" s="76" t="s">
        <v>1175</v>
      </c>
    </row>
    <row r="328" spans="1:25" x14ac:dyDescent="0.3">
      <c r="A328" s="66" t="s">
        <v>777</v>
      </c>
      <c r="B328" s="60" t="s">
        <v>88</v>
      </c>
      <c r="C328" s="45">
        <v>7</v>
      </c>
      <c r="D328" s="46" t="s">
        <v>319</v>
      </c>
      <c r="E328" s="76" t="s">
        <v>1210</v>
      </c>
      <c r="F328" s="77">
        <v>90</v>
      </c>
      <c r="G328" s="76">
        <v>950</v>
      </c>
      <c r="H328" s="77">
        <v>1912.7516778523488</v>
      </c>
      <c r="I328" s="76">
        <v>3.78</v>
      </c>
      <c r="J328" s="76">
        <v>450</v>
      </c>
      <c r="K328" s="78">
        <v>1000</v>
      </c>
      <c r="L328" s="79" t="s">
        <v>1157</v>
      </c>
      <c r="M328" s="77">
        <v>90</v>
      </c>
      <c r="N328" s="76">
        <v>950</v>
      </c>
      <c r="O328" s="77">
        <v>1912.7516778523488</v>
      </c>
      <c r="P328" s="76">
        <v>5.16</v>
      </c>
      <c r="Q328" s="76">
        <v>450</v>
      </c>
      <c r="R328" s="78">
        <v>5200</v>
      </c>
      <c r="S328" s="79" t="s">
        <v>1209</v>
      </c>
      <c r="T328" s="77">
        <v>185</v>
      </c>
      <c r="U328" s="76">
        <v>720</v>
      </c>
      <c r="V328" s="77">
        <v>1449.6644295302012</v>
      </c>
      <c r="W328" s="76"/>
      <c r="X328" s="76">
        <v>450</v>
      </c>
      <c r="Y328" s="78">
        <v>4800</v>
      </c>
    </row>
    <row r="329" spans="1:25" x14ac:dyDescent="0.3">
      <c r="A329" s="66" t="s">
        <v>777</v>
      </c>
      <c r="B329" s="60" t="s">
        <v>88</v>
      </c>
      <c r="C329" s="45">
        <v>8</v>
      </c>
      <c r="D329" s="46" t="s">
        <v>320</v>
      </c>
      <c r="E329" s="76" t="s">
        <v>1158</v>
      </c>
      <c r="F329" s="77">
        <v>95</v>
      </c>
      <c r="G329" s="76">
        <v>1250</v>
      </c>
      <c r="H329" s="77">
        <v>2272.7272727272725</v>
      </c>
      <c r="I329" s="76">
        <v>3.97</v>
      </c>
      <c r="J329" s="76">
        <v>475</v>
      </c>
      <c r="K329" s="78">
        <v>1120</v>
      </c>
      <c r="L329" s="79" t="s">
        <v>1159</v>
      </c>
      <c r="M329" s="77">
        <v>95</v>
      </c>
      <c r="N329" s="76">
        <v>1250</v>
      </c>
      <c r="O329" s="77">
        <v>2272.7272727272725</v>
      </c>
      <c r="P329" s="76">
        <v>5.34</v>
      </c>
      <c r="Q329" s="76">
        <v>475</v>
      </c>
      <c r="R329" s="78">
        <v>5200</v>
      </c>
      <c r="S329" s="79" t="s">
        <v>1209</v>
      </c>
      <c r="T329" s="77">
        <v>185</v>
      </c>
      <c r="U329" s="76">
        <v>720</v>
      </c>
      <c r="V329" s="77">
        <v>1309.090909090909</v>
      </c>
      <c r="W329" s="76"/>
      <c r="X329" s="76">
        <v>475</v>
      </c>
      <c r="Y329" s="78">
        <v>4800</v>
      </c>
    </row>
    <row r="330" spans="1:25" x14ac:dyDescent="0.3">
      <c r="A330" s="66" t="s">
        <v>777</v>
      </c>
      <c r="B330" s="60" t="s">
        <v>88</v>
      </c>
      <c r="C330" s="45">
        <v>9</v>
      </c>
      <c r="D330" s="46" t="s">
        <v>321</v>
      </c>
      <c r="E330" s="76" t="s">
        <v>1158</v>
      </c>
      <c r="F330" s="77">
        <v>95</v>
      </c>
      <c r="G330" s="76">
        <v>1250</v>
      </c>
      <c r="H330" s="77">
        <v>2411.5755627009644</v>
      </c>
      <c r="I330" s="76">
        <v>3.97</v>
      </c>
      <c r="J330" s="76">
        <v>490</v>
      </c>
      <c r="K330" s="78">
        <v>1120</v>
      </c>
      <c r="L330" s="79" t="s">
        <v>1159</v>
      </c>
      <c r="M330" s="77">
        <v>95</v>
      </c>
      <c r="N330" s="76">
        <v>1250</v>
      </c>
      <c r="O330" s="77">
        <v>2411.5755627009644</v>
      </c>
      <c r="P330" s="76">
        <v>5.34</v>
      </c>
      <c r="Q330" s="76">
        <v>490</v>
      </c>
      <c r="R330" s="78">
        <v>5200</v>
      </c>
      <c r="S330" s="79" t="s">
        <v>1209</v>
      </c>
      <c r="T330" s="77">
        <v>185</v>
      </c>
      <c r="U330" s="76">
        <v>720</v>
      </c>
      <c r="V330" s="77">
        <v>1389.0675241157555</v>
      </c>
      <c r="W330" s="76"/>
      <c r="X330" s="76">
        <v>490</v>
      </c>
      <c r="Y330" s="78">
        <v>4800</v>
      </c>
    </row>
    <row r="331" spans="1:25" x14ac:dyDescent="0.3">
      <c r="A331" s="67" t="s">
        <v>777</v>
      </c>
      <c r="B331" s="61" t="s">
        <v>88</v>
      </c>
      <c r="C331" s="49">
        <v>10</v>
      </c>
      <c r="D331" s="50" t="s">
        <v>322</v>
      </c>
      <c r="E331" s="80" t="s">
        <v>1158</v>
      </c>
      <c r="F331" s="81">
        <v>95</v>
      </c>
      <c r="G331" s="80">
        <v>1250</v>
      </c>
      <c r="H331" s="81">
        <v>3061.2244897959185</v>
      </c>
      <c r="I331" s="80">
        <v>3.97</v>
      </c>
      <c r="J331" s="80">
        <v>490</v>
      </c>
      <c r="K331" s="82">
        <v>1120</v>
      </c>
      <c r="L331" s="83" t="s">
        <v>1159</v>
      </c>
      <c r="M331" s="81">
        <v>95</v>
      </c>
      <c r="N331" s="80">
        <v>1250</v>
      </c>
      <c r="O331" s="81">
        <v>3061.2244897959185</v>
      </c>
      <c r="P331" s="80">
        <v>5.34</v>
      </c>
      <c r="Q331" s="80">
        <v>490</v>
      </c>
      <c r="R331" s="82">
        <v>5200</v>
      </c>
      <c r="S331" s="83" t="s">
        <v>1209</v>
      </c>
      <c r="T331" s="81">
        <v>185</v>
      </c>
      <c r="U331" s="80">
        <v>720</v>
      </c>
      <c r="V331" s="81">
        <v>1763.2653061224489</v>
      </c>
      <c r="W331" s="80"/>
      <c r="X331" s="80">
        <v>490</v>
      </c>
      <c r="Y331" s="82">
        <v>4800</v>
      </c>
    </row>
    <row r="332" spans="1:25" x14ac:dyDescent="0.3">
      <c r="A332" s="69" t="s">
        <v>783</v>
      </c>
      <c r="B332" s="48" t="s">
        <v>788</v>
      </c>
      <c r="C332" s="49">
        <v>2</v>
      </c>
      <c r="D332" s="50" t="s">
        <v>323</v>
      </c>
      <c r="E332" s="80" t="s">
        <v>905</v>
      </c>
      <c r="F332" s="81">
        <v>27</v>
      </c>
      <c r="G332" s="80">
        <v>9</v>
      </c>
      <c r="H332" s="81">
        <v>943.90243902439033</v>
      </c>
      <c r="I332" s="80"/>
      <c r="J332" s="80">
        <v>884</v>
      </c>
      <c r="K332" s="82">
        <v>1</v>
      </c>
      <c r="L332" s="80" t="s">
        <v>1175</v>
      </c>
      <c r="M332" s="80" t="s">
        <v>1175</v>
      </c>
      <c r="N332" s="80" t="s">
        <v>1175</v>
      </c>
      <c r="O332" s="80" t="s">
        <v>1175</v>
      </c>
      <c r="P332" s="80" t="s">
        <v>1175</v>
      </c>
      <c r="Q332" s="80" t="s">
        <v>1175</v>
      </c>
      <c r="R332" s="80" t="s">
        <v>1175</v>
      </c>
      <c r="S332" s="80" t="s">
        <v>1175</v>
      </c>
      <c r="T332" s="80" t="s">
        <v>1175</v>
      </c>
      <c r="U332" s="80" t="s">
        <v>1175</v>
      </c>
      <c r="V332" s="80" t="s">
        <v>1175</v>
      </c>
      <c r="W332" s="80" t="s">
        <v>1175</v>
      </c>
      <c r="X332" s="80" t="s">
        <v>1175</v>
      </c>
      <c r="Y332" s="80" t="s">
        <v>1175</v>
      </c>
    </row>
    <row r="333" spans="1:25" x14ac:dyDescent="0.3">
      <c r="A333" s="70" t="s">
        <v>783</v>
      </c>
      <c r="B333" s="44" t="s">
        <v>788</v>
      </c>
      <c r="C333" s="45">
        <v>2</v>
      </c>
      <c r="D333" s="46" t="s">
        <v>324</v>
      </c>
      <c r="E333" s="76" t="s">
        <v>1160</v>
      </c>
      <c r="F333" s="77">
        <v>49</v>
      </c>
      <c r="G333" s="76">
        <v>45</v>
      </c>
      <c r="H333" s="77">
        <v>1093.6708860759495</v>
      </c>
      <c r="I333" s="76"/>
      <c r="J333" s="76">
        <v>732</v>
      </c>
      <c r="K333" s="78">
        <v>30</v>
      </c>
      <c r="L333" s="79" t="s">
        <v>1161</v>
      </c>
      <c r="M333" s="77">
        <v>71</v>
      </c>
      <c r="N333" s="76">
        <v>45</v>
      </c>
      <c r="O333" s="77">
        <v>1093.6708860759495</v>
      </c>
      <c r="P333" s="76"/>
      <c r="Q333" s="76">
        <v>915</v>
      </c>
      <c r="R333" s="78">
        <v>800</v>
      </c>
      <c r="S333" s="76" t="s">
        <v>1162</v>
      </c>
      <c r="T333" s="77">
        <v>23</v>
      </c>
      <c r="U333" s="76">
        <v>60</v>
      </c>
      <c r="V333" s="77">
        <v>1458.2278481012659</v>
      </c>
      <c r="W333" s="76">
        <v>0.35</v>
      </c>
      <c r="X333" s="76">
        <v>732</v>
      </c>
      <c r="Y333" s="78">
        <v>15</v>
      </c>
    </row>
    <row r="334" spans="1:25" x14ac:dyDescent="0.3">
      <c r="A334" s="70" t="s">
        <v>783</v>
      </c>
      <c r="B334" s="44" t="s">
        <v>788</v>
      </c>
      <c r="C334" s="45">
        <v>2</v>
      </c>
      <c r="D334" s="46" t="s">
        <v>325</v>
      </c>
      <c r="E334" s="76" t="s">
        <v>1160</v>
      </c>
      <c r="F334" s="77">
        <v>49</v>
      </c>
      <c r="G334" s="76">
        <v>45</v>
      </c>
      <c r="H334" s="77">
        <v>1093.6708860759495</v>
      </c>
      <c r="I334" s="76"/>
      <c r="J334" s="76">
        <v>732</v>
      </c>
      <c r="K334" s="78">
        <v>30</v>
      </c>
      <c r="L334" s="79" t="s">
        <v>1161</v>
      </c>
      <c r="M334" s="77">
        <v>71</v>
      </c>
      <c r="N334" s="76">
        <v>45</v>
      </c>
      <c r="O334" s="77">
        <v>1093.6708860759495</v>
      </c>
      <c r="P334" s="76"/>
      <c r="Q334" s="76">
        <v>915</v>
      </c>
      <c r="R334" s="78">
        <v>800</v>
      </c>
      <c r="S334" s="76" t="s">
        <v>1162</v>
      </c>
      <c r="T334" s="77">
        <v>23</v>
      </c>
      <c r="U334" s="76">
        <v>60</v>
      </c>
      <c r="V334" s="77">
        <v>1458.2278481012659</v>
      </c>
      <c r="W334" s="76">
        <v>0.35</v>
      </c>
      <c r="X334" s="76">
        <v>732</v>
      </c>
      <c r="Y334" s="78">
        <v>15</v>
      </c>
    </row>
    <row r="335" spans="1:25" x14ac:dyDescent="0.3">
      <c r="A335" s="70" t="s">
        <v>783</v>
      </c>
      <c r="B335" s="44" t="s">
        <v>788</v>
      </c>
      <c r="C335" s="45">
        <v>2</v>
      </c>
      <c r="D335" s="46" t="s">
        <v>326</v>
      </c>
      <c r="E335" s="76" t="s">
        <v>1051</v>
      </c>
      <c r="F335" s="77">
        <v>48</v>
      </c>
      <c r="G335" s="76">
        <v>40</v>
      </c>
      <c r="H335" s="77">
        <v>923.07692307692309</v>
      </c>
      <c r="I335" s="76"/>
      <c r="J335" s="76">
        <v>782</v>
      </c>
      <c r="K335" s="78">
        <v>18</v>
      </c>
      <c r="L335" s="79" t="s">
        <v>913</v>
      </c>
      <c r="M335" s="77">
        <v>70</v>
      </c>
      <c r="N335" s="76">
        <v>40</v>
      </c>
      <c r="O335" s="77">
        <v>923.07692307692309</v>
      </c>
      <c r="P335" s="76"/>
      <c r="Q335" s="76">
        <v>978</v>
      </c>
      <c r="R335" s="78">
        <v>800</v>
      </c>
      <c r="S335" s="76" t="s">
        <v>914</v>
      </c>
      <c r="T335" s="77">
        <v>19</v>
      </c>
      <c r="U335" s="76">
        <v>50</v>
      </c>
      <c r="V335" s="77">
        <v>1153.8461538461538</v>
      </c>
      <c r="W335" s="76">
        <v>0.31</v>
      </c>
      <c r="X335" s="76">
        <v>782</v>
      </c>
      <c r="Y335" s="78">
        <v>10</v>
      </c>
    </row>
    <row r="336" spans="1:25" x14ac:dyDescent="0.3">
      <c r="A336" s="70" t="s">
        <v>783</v>
      </c>
      <c r="B336" s="44" t="s">
        <v>788</v>
      </c>
      <c r="C336" s="45">
        <v>3</v>
      </c>
      <c r="D336" s="46" t="s">
        <v>327</v>
      </c>
      <c r="E336" s="76" t="s">
        <v>936</v>
      </c>
      <c r="F336" s="77">
        <v>47</v>
      </c>
      <c r="G336" s="76">
        <v>370</v>
      </c>
      <c r="H336" s="77">
        <v>1850</v>
      </c>
      <c r="I336" s="76">
        <v>1.58</v>
      </c>
      <c r="J336" s="76">
        <v>243</v>
      </c>
      <c r="K336" s="78">
        <v>156</v>
      </c>
      <c r="L336" s="79" t="s">
        <v>937</v>
      </c>
      <c r="M336" s="77">
        <v>110</v>
      </c>
      <c r="N336" s="76">
        <v>280</v>
      </c>
      <c r="O336" s="77">
        <v>1400</v>
      </c>
      <c r="P336" s="76"/>
      <c r="Q336" s="76">
        <v>243</v>
      </c>
      <c r="R336" s="78">
        <v>5600</v>
      </c>
      <c r="S336" s="76" t="s">
        <v>1175</v>
      </c>
      <c r="T336" s="76" t="s">
        <v>1175</v>
      </c>
      <c r="U336" s="76" t="s">
        <v>1175</v>
      </c>
      <c r="V336" s="76" t="s">
        <v>1175</v>
      </c>
      <c r="W336" s="76" t="s">
        <v>1175</v>
      </c>
      <c r="X336" s="76" t="s">
        <v>1175</v>
      </c>
      <c r="Y336" s="76" t="s">
        <v>1175</v>
      </c>
    </row>
    <row r="337" spans="1:25" x14ac:dyDescent="0.3">
      <c r="A337" s="70" t="s">
        <v>783</v>
      </c>
      <c r="B337" s="44" t="s">
        <v>788</v>
      </c>
      <c r="C337" s="45">
        <v>3</v>
      </c>
      <c r="D337" s="46" t="s">
        <v>328</v>
      </c>
      <c r="E337" s="76" t="s">
        <v>938</v>
      </c>
      <c r="F337" s="77">
        <v>63</v>
      </c>
      <c r="G337" s="76">
        <v>50</v>
      </c>
      <c r="H337" s="77">
        <v>1714.2857142857142</v>
      </c>
      <c r="I337" s="76"/>
      <c r="J337" s="76">
        <v>829</v>
      </c>
      <c r="K337" s="78">
        <v>30</v>
      </c>
      <c r="L337" s="79" t="s">
        <v>939</v>
      </c>
      <c r="M337" s="77">
        <v>101</v>
      </c>
      <c r="N337" s="76">
        <v>50</v>
      </c>
      <c r="O337" s="77">
        <v>1714.2857142857142</v>
      </c>
      <c r="P337" s="76"/>
      <c r="Q337" s="76">
        <v>1036</v>
      </c>
      <c r="R337" s="78">
        <v>1200</v>
      </c>
      <c r="S337" s="76" t="s">
        <v>940</v>
      </c>
      <c r="T337" s="77">
        <v>23</v>
      </c>
      <c r="U337" s="76">
        <v>60</v>
      </c>
      <c r="V337" s="77">
        <v>2057.1428571428569</v>
      </c>
      <c r="W337" s="76">
        <v>0.35</v>
      </c>
      <c r="X337" s="76">
        <v>829</v>
      </c>
      <c r="Y337" s="78">
        <v>15</v>
      </c>
    </row>
    <row r="338" spans="1:25" x14ac:dyDescent="0.3">
      <c r="A338" s="70" t="s">
        <v>783</v>
      </c>
      <c r="B338" s="44" t="s">
        <v>788</v>
      </c>
      <c r="C338" s="45">
        <v>3</v>
      </c>
      <c r="D338" s="46" t="s">
        <v>329</v>
      </c>
      <c r="E338" s="76" t="s">
        <v>1055</v>
      </c>
      <c r="F338" s="77">
        <v>64</v>
      </c>
      <c r="G338" s="76">
        <v>45</v>
      </c>
      <c r="H338" s="77">
        <v>1038.4615384615383</v>
      </c>
      <c r="I338" s="76"/>
      <c r="J338" s="76">
        <v>792</v>
      </c>
      <c r="K338" s="78">
        <v>25</v>
      </c>
      <c r="L338" s="79" t="s">
        <v>1056</v>
      </c>
      <c r="M338" s="77">
        <v>121</v>
      </c>
      <c r="N338" s="76">
        <v>45</v>
      </c>
      <c r="O338" s="77">
        <v>1038.4615384615383</v>
      </c>
      <c r="P338" s="76"/>
      <c r="Q338" s="76">
        <v>990</v>
      </c>
      <c r="R338" s="78">
        <v>1200</v>
      </c>
      <c r="S338" s="76" t="s">
        <v>1057</v>
      </c>
      <c r="T338" s="77">
        <v>23</v>
      </c>
      <c r="U338" s="76">
        <v>60</v>
      </c>
      <c r="V338" s="77">
        <v>1384.6153846153845</v>
      </c>
      <c r="W338" s="76">
        <v>0.35</v>
      </c>
      <c r="X338" s="76">
        <v>792</v>
      </c>
      <c r="Y338" s="78">
        <v>15</v>
      </c>
    </row>
    <row r="339" spans="1:25" x14ac:dyDescent="0.3">
      <c r="A339" s="70" t="s">
        <v>783</v>
      </c>
      <c r="B339" s="44" t="s">
        <v>788</v>
      </c>
      <c r="C339" s="45">
        <v>4</v>
      </c>
      <c r="D339" s="46" t="s">
        <v>330</v>
      </c>
      <c r="E339" s="76" t="s">
        <v>938</v>
      </c>
      <c r="F339" s="77">
        <v>63</v>
      </c>
      <c r="G339" s="76">
        <v>50</v>
      </c>
      <c r="H339" s="77">
        <v>1904.7619047619048</v>
      </c>
      <c r="I339" s="76"/>
      <c r="J339" s="76">
        <v>829</v>
      </c>
      <c r="K339" s="78">
        <v>30</v>
      </c>
      <c r="L339" s="79" t="s">
        <v>939</v>
      </c>
      <c r="M339" s="77">
        <v>101</v>
      </c>
      <c r="N339" s="76">
        <v>50</v>
      </c>
      <c r="O339" s="77">
        <v>1904.7619047619048</v>
      </c>
      <c r="P339" s="76"/>
      <c r="Q339" s="76">
        <v>1036</v>
      </c>
      <c r="R339" s="78">
        <v>1200</v>
      </c>
      <c r="S339" s="76" t="s">
        <v>940</v>
      </c>
      <c r="T339" s="77">
        <v>23</v>
      </c>
      <c r="U339" s="76">
        <v>60</v>
      </c>
      <c r="V339" s="77">
        <v>2285.7142857142858</v>
      </c>
      <c r="W339" s="76">
        <v>0.35</v>
      </c>
      <c r="X339" s="76">
        <v>829</v>
      </c>
      <c r="Y339" s="78">
        <v>15</v>
      </c>
    </row>
    <row r="340" spans="1:25" x14ac:dyDescent="0.3">
      <c r="A340" s="70" t="s">
        <v>783</v>
      </c>
      <c r="B340" s="44" t="s">
        <v>788</v>
      </c>
      <c r="C340" s="45">
        <v>4</v>
      </c>
      <c r="D340" s="46" t="s">
        <v>331</v>
      </c>
      <c r="E340" s="76" t="s">
        <v>1055</v>
      </c>
      <c r="F340" s="77">
        <v>110</v>
      </c>
      <c r="G340" s="76">
        <v>75</v>
      </c>
      <c r="H340" s="77">
        <v>1000</v>
      </c>
      <c r="I340" s="76"/>
      <c r="J340" s="76">
        <v>892</v>
      </c>
      <c r="K340" s="78">
        <v>45</v>
      </c>
      <c r="L340" s="79" t="s">
        <v>840</v>
      </c>
      <c r="M340" s="77">
        <v>180</v>
      </c>
      <c r="N340" s="76">
        <v>75</v>
      </c>
      <c r="O340" s="77">
        <v>1000</v>
      </c>
      <c r="P340" s="76"/>
      <c r="Q340" s="76">
        <v>1115</v>
      </c>
      <c r="R340" s="78">
        <v>2400</v>
      </c>
      <c r="S340" s="76" t="s">
        <v>943</v>
      </c>
      <c r="T340" s="77">
        <v>30</v>
      </c>
      <c r="U340" s="76">
        <v>100</v>
      </c>
      <c r="V340" s="77">
        <v>1333.3333333333335</v>
      </c>
      <c r="W340" s="76">
        <v>0.66</v>
      </c>
      <c r="X340" s="76">
        <v>892</v>
      </c>
      <c r="Y340" s="78">
        <v>32</v>
      </c>
    </row>
    <row r="341" spans="1:25" x14ac:dyDescent="0.3">
      <c r="A341" s="70" t="s">
        <v>783</v>
      </c>
      <c r="B341" s="44" t="s">
        <v>788</v>
      </c>
      <c r="C341" s="45">
        <v>5</v>
      </c>
      <c r="D341" s="46" t="s">
        <v>332</v>
      </c>
      <c r="E341" s="76" t="s">
        <v>1055</v>
      </c>
      <c r="F341" s="77">
        <v>110</v>
      </c>
      <c r="G341" s="76">
        <v>75</v>
      </c>
      <c r="H341" s="77">
        <v>2045.4545454545453</v>
      </c>
      <c r="I341" s="76"/>
      <c r="J341" s="76">
        <v>892</v>
      </c>
      <c r="K341" s="78">
        <v>45</v>
      </c>
      <c r="L341" s="79" t="s">
        <v>840</v>
      </c>
      <c r="M341" s="77">
        <v>180</v>
      </c>
      <c r="N341" s="76">
        <v>75</v>
      </c>
      <c r="O341" s="77">
        <v>2045.4545454545453</v>
      </c>
      <c r="P341" s="76"/>
      <c r="Q341" s="76">
        <v>1115</v>
      </c>
      <c r="R341" s="78">
        <v>2400</v>
      </c>
      <c r="S341" s="76" t="s">
        <v>943</v>
      </c>
      <c r="T341" s="77">
        <v>30</v>
      </c>
      <c r="U341" s="76">
        <v>100</v>
      </c>
      <c r="V341" s="77">
        <v>2727.272727272727</v>
      </c>
      <c r="W341" s="76">
        <v>0.66</v>
      </c>
      <c r="X341" s="76">
        <v>892</v>
      </c>
      <c r="Y341" s="78">
        <v>32</v>
      </c>
    </row>
    <row r="342" spans="1:25" x14ac:dyDescent="0.3">
      <c r="A342" s="70" t="s">
        <v>783</v>
      </c>
      <c r="B342" s="52" t="s">
        <v>789</v>
      </c>
      <c r="C342" s="45">
        <v>1</v>
      </c>
      <c r="D342" s="46" t="s">
        <v>333</v>
      </c>
      <c r="E342" s="76" t="s">
        <v>944</v>
      </c>
      <c r="F342" s="77">
        <v>45</v>
      </c>
      <c r="G342" s="76">
        <v>70</v>
      </c>
      <c r="H342" s="77">
        <v>933.33333333333337</v>
      </c>
      <c r="I342" s="76"/>
      <c r="J342" s="76">
        <v>459</v>
      </c>
      <c r="K342" s="78">
        <v>35</v>
      </c>
      <c r="L342" s="79" t="s">
        <v>1001</v>
      </c>
      <c r="M342" s="77">
        <v>57</v>
      </c>
      <c r="N342" s="76">
        <v>70</v>
      </c>
      <c r="O342" s="77">
        <v>933.33333333333337</v>
      </c>
      <c r="P342" s="76"/>
      <c r="Q342" s="76">
        <v>574</v>
      </c>
      <c r="R342" s="78">
        <v>1200</v>
      </c>
      <c r="S342" s="76" t="s">
        <v>1002</v>
      </c>
      <c r="T342" s="77">
        <v>29</v>
      </c>
      <c r="U342" s="76">
        <v>95</v>
      </c>
      <c r="V342" s="77">
        <v>1266.6666666666667</v>
      </c>
      <c r="W342" s="76">
        <v>0.66</v>
      </c>
      <c r="X342" s="76">
        <v>459</v>
      </c>
      <c r="Y342" s="78">
        <v>22</v>
      </c>
    </row>
    <row r="343" spans="1:25" x14ac:dyDescent="0.3">
      <c r="A343" s="70" t="s">
        <v>783</v>
      </c>
      <c r="B343" s="52" t="s">
        <v>789</v>
      </c>
      <c r="C343" s="45">
        <v>2</v>
      </c>
      <c r="D343" s="46" t="s">
        <v>334</v>
      </c>
      <c r="E343" s="76" t="s">
        <v>944</v>
      </c>
      <c r="F343" s="77">
        <v>57</v>
      </c>
      <c r="G343" s="76">
        <v>70</v>
      </c>
      <c r="H343" s="77">
        <v>1166.6666666666667</v>
      </c>
      <c r="I343" s="76"/>
      <c r="J343" s="76">
        <v>538</v>
      </c>
      <c r="K343" s="78">
        <v>35</v>
      </c>
      <c r="L343" s="79" t="s">
        <v>1001</v>
      </c>
      <c r="M343" s="77">
        <v>72</v>
      </c>
      <c r="N343" s="76">
        <v>70</v>
      </c>
      <c r="O343" s="77">
        <v>1166.6666666666667</v>
      </c>
      <c r="P343" s="76"/>
      <c r="Q343" s="76">
        <v>673</v>
      </c>
      <c r="R343" s="78">
        <v>1200</v>
      </c>
      <c r="S343" s="76" t="s">
        <v>1002</v>
      </c>
      <c r="T343" s="77">
        <v>29</v>
      </c>
      <c r="U343" s="76">
        <v>95</v>
      </c>
      <c r="V343" s="77">
        <v>1583.3333333333335</v>
      </c>
      <c r="W343" s="76">
        <v>0.66</v>
      </c>
      <c r="X343" s="76">
        <v>538</v>
      </c>
      <c r="Y343" s="78">
        <v>22</v>
      </c>
    </row>
    <row r="344" spans="1:25" x14ac:dyDescent="0.3">
      <c r="A344" s="70" t="s">
        <v>783</v>
      </c>
      <c r="B344" s="52" t="s">
        <v>789</v>
      </c>
      <c r="C344" s="45">
        <v>3</v>
      </c>
      <c r="D344" s="46" t="s">
        <v>335</v>
      </c>
      <c r="E344" s="76" t="s">
        <v>944</v>
      </c>
      <c r="F344" s="77">
        <v>57</v>
      </c>
      <c r="G344" s="76">
        <v>70</v>
      </c>
      <c r="H344" s="77">
        <v>1400</v>
      </c>
      <c r="I344" s="76"/>
      <c r="J344" s="76">
        <v>538</v>
      </c>
      <c r="K344" s="78">
        <v>35</v>
      </c>
      <c r="L344" s="79" t="s">
        <v>1001</v>
      </c>
      <c r="M344" s="77">
        <v>72</v>
      </c>
      <c r="N344" s="76">
        <v>70</v>
      </c>
      <c r="O344" s="77">
        <v>1400</v>
      </c>
      <c r="P344" s="76"/>
      <c r="Q344" s="76">
        <v>673</v>
      </c>
      <c r="R344" s="78">
        <v>1200</v>
      </c>
      <c r="S344" s="76" t="s">
        <v>1002</v>
      </c>
      <c r="T344" s="77">
        <v>29</v>
      </c>
      <c r="U344" s="76">
        <v>95</v>
      </c>
      <c r="V344" s="77">
        <v>1900</v>
      </c>
      <c r="W344" s="76">
        <v>0.66</v>
      </c>
      <c r="X344" s="76">
        <v>538</v>
      </c>
      <c r="Y344" s="78">
        <v>22</v>
      </c>
    </row>
    <row r="345" spans="1:25" x14ac:dyDescent="0.3">
      <c r="A345" s="70" t="s">
        <v>783</v>
      </c>
      <c r="B345" s="52" t="s">
        <v>789</v>
      </c>
      <c r="C345" s="45">
        <v>4</v>
      </c>
      <c r="D345" s="46" t="s">
        <v>336</v>
      </c>
      <c r="E345" s="76" t="s">
        <v>1055</v>
      </c>
      <c r="F345" s="77">
        <v>105</v>
      </c>
      <c r="G345" s="76">
        <v>75</v>
      </c>
      <c r="H345" s="77">
        <v>1956.521739130435</v>
      </c>
      <c r="I345" s="76"/>
      <c r="J345" s="76">
        <v>821</v>
      </c>
      <c r="K345" s="78">
        <v>45</v>
      </c>
      <c r="L345" s="79" t="s">
        <v>840</v>
      </c>
      <c r="M345" s="77">
        <v>170</v>
      </c>
      <c r="N345" s="76">
        <v>75</v>
      </c>
      <c r="O345" s="77">
        <v>1956.521739130435</v>
      </c>
      <c r="P345" s="76"/>
      <c r="Q345" s="76">
        <v>1026</v>
      </c>
      <c r="R345" s="78">
        <v>2400</v>
      </c>
      <c r="S345" s="76" t="s">
        <v>943</v>
      </c>
      <c r="T345" s="77">
        <v>30</v>
      </c>
      <c r="U345" s="76">
        <v>100</v>
      </c>
      <c r="V345" s="77">
        <v>2608.6956521739135</v>
      </c>
      <c r="W345" s="76">
        <v>0.66</v>
      </c>
      <c r="X345" s="76">
        <v>821</v>
      </c>
      <c r="Y345" s="78">
        <v>32</v>
      </c>
    </row>
    <row r="346" spans="1:25" x14ac:dyDescent="0.3">
      <c r="A346" s="70" t="s">
        <v>783</v>
      </c>
      <c r="B346" s="52" t="s">
        <v>789</v>
      </c>
      <c r="C346" s="45">
        <v>4</v>
      </c>
      <c r="D346" s="46" t="s">
        <v>337</v>
      </c>
      <c r="E346" s="76" t="s">
        <v>951</v>
      </c>
      <c r="F346" s="77">
        <v>121</v>
      </c>
      <c r="G346" s="76">
        <v>55</v>
      </c>
      <c r="H346" s="77">
        <v>1571.4285714285713</v>
      </c>
      <c r="I346" s="76"/>
      <c r="J346" s="76">
        <v>1341</v>
      </c>
      <c r="K346" s="78">
        <v>40</v>
      </c>
      <c r="L346" s="79" t="s">
        <v>952</v>
      </c>
      <c r="M346" s="77">
        <v>145</v>
      </c>
      <c r="N346" s="76">
        <v>55</v>
      </c>
      <c r="O346" s="77">
        <v>1571.4285714285713</v>
      </c>
      <c r="P346" s="76"/>
      <c r="Q346" s="76">
        <v>1341</v>
      </c>
      <c r="R346" s="78">
        <v>1600</v>
      </c>
      <c r="S346" s="76" t="s">
        <v>1175</v>
      </c>
      <c r="T346" s="76" t="s">
        <v>1175</v>
      </c>
      <c r="U346" s="76" t="s">
        <v>1175</v>
      </c>
      <c r="V346" s="76" t="s">
        <v>1175</v>
      </c>
      <c r="W346" s="76" t="s">
        <v>1175</v>
      </c>
      <c r="X346" s="76" t="s">
        <v>1175</v>
      </c>
      <c r="Y346" s="76" t="s">
        <v>1175</v>
      </c>
    </row>
    <row r="347" spans="1:25" x14ac:dyDescent="0.3">
      <c r="A347" s="69" t="s">
        <v>783</v>
      </c>
      <c r="B347" s="51" t="s">
        <v>789</v>
      </c>
      <c r="C347" s="49">
        <v>5</v>
      </c>
      <c r="D347" s="50" t="s">
        <v>338</v>
      </c>
      <c r="E347" s="80" t="s">
        <v>1055</v>
      </c>
      <c r="F347" s="81">
        <v>110</v>
      </c>
      <c r="G347" s="80">
        <v>75</v>
      </c>
      <c r="H347" s="81">
        <v>1956.521739130435</v>
      </c>
      <c r="I347" s="80"/>
      <c r="J347" s="80">
        <v>892</v>
      </c>
      <c r="K347" s="82">
        <v>45</v>
      </c>
      <c r="L347" s="83" t="s">
        <v>840</v>
      </c>
      <c r="M347" s="81">
        <v>180</v>
      </c>
      <c r="N347" s="80">
        <v>75</v>
      </c>
      <c r="O347" s="81">
        <v>1956.521739130435</v>
      </c>
      <c r="P347" s="80"/>
      <c r="Q347" s="80">
        <v>1115</v>
      </c>
      <c r="R347" s="82">
        <v>2400</v>
      </c>
      <c r="S347" s="80" t="s">
        <v>943</v>
      </c>
      <c r="T347" s="81">
        <v>30</v>
      </c>
      <c r="U347" s="80">
        <v>100</v>
      </c>
      <c r="V347" s="81">
        <v>2608.6956521739135</v>
      </c>
      <c r="W347" s="80">
        <v>0.66</v>
      </c>
      <c r="X347" s="80">
        <v>892</v>
      </c>
      <c r="Y347" s="82">
        <v>32</v>
      </c>
    </row>
    <row r="348" spans="1:25" x14ac:dyDescent="0.3">
      <c r="A348" s="70" t="s">
        <v>783</v>
      </c>
      <c r="B348" s="52" t="s">
        <v>789</v>
      </c>
      <c r="C348" s="45">
        <v>5</v>
      </c>
      <c r="D348" s="46" t="s">
        <v>339</v>
      </c>
      <c r="E348" s="76" t="s">
        <v>901</v>
      </c>
      <c r="F348" s="77">
        <v>128</v>
      </c>
      <c r="G348" s="76">
        <v>115</v>
      </c>
      <c r="H348" s="77">
        <v>1500</v>
      </c>
      <c r="I348" s="76"/>
      <c r="J348" s="76">
        <v>792</v>
      </c>
      <c r="K348" s="78">
        <v>96</v>
      </c>
      <c r="L348" s="79" t="s">
        <v>1081</v>
      </c>
      <c r="M348" s="77">
        <v>149</v>
      </c>
      <c r="N348" s="76">
        <v>115</v>
      </c>
      <c r="O348" s="77">
        <v>1500</v>
      </c>
      <c r="P348" s="76"/>
      <c r="Q348" s="76">
        <v>792</v>
      </c>
      <c r="R348" s="78">
        <v>2800</v>
      </c>
      <c r="S348" s="76" t="s">
        <v>1082</v>
      </c>
      <c r="T348" s="77">
        <v>38</v>
      </c>
      <c r="U348" s="76">
        <v>185</v>
      </c>
      <c r="V348" s="77">
        <v>2413.04347826087</v>
      </c>
      <c r="W348" s="76">
        <v>1.0900000000000001</v>
      </c>
      <c r="X348" s="76">
        <v>823</v>
      </c>
      <c r="Y348" s="78">
        <v>68</v>
      </c>
    </row>
    <row r="349" spans="1:25" x14ac:dyDescent="0.3">
      <c r="A349" s="69" t="s">
        <v>783</v>
      </c>
      <c r="B349" s="51" t="s">
        <v>789</v>
      </c>
      <c r="C349" s="49">
        <v>6</v>
      </c>
      <c r="D349" s="50" t="s">
        <v>340</v>
      </c>
      <c r="E349" s="80" t="s">
        <v>1163</v>
      </c>
      <c r="F349" s="81">
        <v>145</v>
      </c>
      <c r="G349" s="80">
        <v>135</v>
      </c>
      <c r="H349" s="81">
        <v>2076.9230769230771</v>
      </c>
      <c r="I349" s="80"/>
      <c r="J349" s="80">
        <v>785</v>
      </c>
      <c r="K349" s="82">
        <v>100</v>
      </c>
      <c r="L349" s="83" t="s">
        <v>1164</v>
      </c>
      <c r="M349" s="81">
        <v>202</v>
      </c>
      <c r="N349" s="80">
        <v>135</v>
      </c>
      <c r="O349" s="81">
        <v>2076.9230769230771</v>
      </c>
      <c r="P349" s="80"/>
      <c r="Q349" s="80">
        <v>981</v>
      </c>
      <c r="R349" s="82">
        <v>2800</v>
      </c>
      <c r="S349" s="80" t="s">
        <v>1165</v>
      </c>
      <c r="T349" s="81">
        <v>38</v>
      </c>
      <c r="U349" s="80">
        <v>175</v>
      </c>
      <c r="V349" s="81">
        <v>2692.3076923076924</v>
      </c>
      <c r="W349" s="80">
        <v>1.06</v>
      </c>
      <c r="X349" s="80">
        <v>785</v>
      </c>
      <c r="Y349" s="82">
        <v>56</v>
      </c>
    </row>
    <row r="350" spans="1:25" x14ac:dyDescent="0.3">
      <c r="A350" s="70" t="s">
        <v>783</v>
      </c>
      <c r="B350" s="52" t="s">
        <v>789</v>
      </c>
      <c r="C350" s="45">
        <v>6</v>
      </c>
      <c r="D350" s="46" t="s">
        <v>341</v>
      </c>
      <c r="E350" s="76" t="s">
        <v>1163</v>
      </c>
      <c r="F350" s="77">
        <v>145</v>
      </c>
      <c r="G350" s="76">
        <v>135</v>
      </c>
      <c r="H350" s="77">
        <v>2076.9230769230771</v>
      </c>
      <c r="I350" s="76"/>
      <c r="J350" s="76">
        <v>785</v>
      </c>
      <c r="K350" s="78">
        <v>100</v>
      </c>
      <c r="L350" s="79" t="s">
        <v>1164</v>
      </c>
      <c r="M350" s="77">
        <v>202</v>
      </c>
      <c r="N350" s="76">
        <v>135</v>
      </c>
      <c r="O350" s="77">
        <v>2076.9230769230771</v>
      </c>
      <c r="P350" s="76"/>
      <c r="Q350" s="76">
        <v>981</v>
      </c>
      <c r="R350" s="78">
        <v>2800</v>
      </c>
      <c r="S350" s="76" t="s">
        <v>1165</v>
      </c>
      <c r="T350" s="77">
        <v>38</v>
      </c>
      <c r="U350" s="76">
        <v>175</v>
      </c>
      <c r="V350" s="77">
        <v>2692.3076923076924</v>
      </c>
      <c r="W350" s="76">
        <v>1.06</v>
      </c>
      <c r="X350" s="76">
        <v>785</v>
      </c>
      <c r="Y350" s="78">
        <v>56</v>
      </c>
    </row>
    <row r="351" spans="1:25" x14ac:dyDescent="0.3">
      <c r="A351" s="70" t="s">
        <v>783</v>
      </c>
      <c r="B351" s="52" t="s">
        <v>789</v>
      </c>
      <c r="C351" s="45">
        <v>6</v>
      </c>
      <c r="D351" s="46" t="s">
        <v>342</v>
      </c>
      <c r="E351" s="76" t="s">
        <v>1218</v>
      </c>
      <c r="F351" s="77">
        <v>171</v>
      </c>
      <c r="G351" s="76">
        <v>150</v>
      </c>
      <c r="H351" s="77">
        <v>1914.8936170212767</v>
      </c>
      <c r="I351" s="76"/>
      <c r="J351" s="76">
        <v>884</v>
      </c>
      <c r="K351" s="78">
        <v>175</v>
      </c>
      <c r="L351" s="79" t="s">
        <v>1119</v>
      </c>
      <c r="M351" s="77">
        <v>239</v>
      </c>
      <c r="N351" s="76">
        <v>150</v>
      </c>
      <c r="O351" s="77">
        <v>1914.8936170212767</v>
      </c>
      <c r="P351" s="76"/>
      <c r="Q351" s="76">
        <v>1105</v>
      </c>
      <c r="R351" s="78">
        <v>3200</v>
      </c>
      <c r="S351" s="76" t="s">
        <v>1219</v>
      </c>
      <c r="T351" s="77">
        <v>38</v>
      </c>
      <c r="U351" s="76">
        <v>190</v>
      </c>
      <c r="V351" s="77">
        <v>2425.5319148936169</v>
      </c>
      <c r="W351" s="76">
        <v>1.0900000000000001</v>
      </c>
      <c r="X351" s="76">
        <v>884</v>
      </c>
      <c r="Y351" s="78">
        <v>75</v>
      </c>
    </row>
    <row r="352" spans="1:25" x14ac:dyDescent="0.3">
      <c r="A352" s="70" t="s">
        <v>783</v>
      </c>
      <c r="B352" s="52" t="s">
        <v>789</v>
      </c>
      <c r="C352" s="45">
        <v>7</v>
      </c>
      <c r="D352" s="46" t="s">
        <v>343</v>
      </c>
      <c r="E352" s="76" t="s">
        <v>1116</v>
      </c>
      <c r="F352" s="77">
        <v>148</v>
      </c>
      <c r="G352" s="76">
        <v>140</v>
      </c>
      <c r="H352" s="77">
        <v>2153.8461538461538</v>
      </c>
      <c r="I352" s="76"/>
      <c r="J352" s="76">
        <v>785</v>
      </c>
      <c r="K352" s="78">
        <v>150</v>
      </c>
      <c r="L352" s="79" t="s">
        <v>1117</v>
      </c>
      <c r="M352" s="77">
        <v>208</v>
      </c>
      <c r="N352" s="76">
        <v>140</v>
      </c>
      <c r="O352" s="77">
        <v>2153.8461538461538</v>
      </c>
      <c r="P352" s="76"/>
      <c r="Q352" s="76">
        <v>981</v>
      </c>
      <c r="R352" s="78">
        <v>2800</v>
      </c>
      <c r="S352" s="76" t="s">
        <v>1118</v>
      </c>
      <c r="T352" s="77">
        <v>38</v>
      </c>
      <c r="U352" s="76">
        <v>190</v>
      </c>
      <c r="V352" s="77">
        <v>2923.0769230769233</v>
      </c>
      <c r="W352" s="76">
        <v>1.0900000000000001</v>
      </c>
      <c r="X352" s="76">
        <v>785</v>
      </c>
      <c r="Y352" s="78">
        <v>75</v>
      </c>
    </row>
    <row r="353" spans="1:25" x14ac:dyDescent="0.3">
      <c r="A353" s="69" t="s">
        <v>783</v>
      </c>
      <c r="B353" s="51" t="s">
        <v>789</v>
      </c>
      <c r="C353" s="49">
        <v>8</v>
      </c>
      <c r="D353" s="50" t="s">
        <v>344</v>
      </c>
      <c r="E353" s="80" t="s">
        <v>941</v>
      </c>
      <c r="F353" s="81">
        <v>226</v>
      </c>
      <c r="G353" s="80">
        <v>230</v>
      </c>
      <c r="H353" s="81">
        <v>1725</v>
      </c>
      <c r="I353" s="80"/>
      <c r="J353" s="80">
        <v>1020</v>
      </c>
      <c r="K353" s="82">
        <v>680</v>
      </c>
      <c r="L353" s="83" t="s">
        <v>1179</v>
      </c>
      <c r="M353" s="81">
        <v>258</v>
      </c>
      <c r="N353" s="80">
        <v>230</v>
      </c>
      <c r="O353" s="81">
        <v>1725</v>
      </c>
      <c r="P353" s="80"/>
      <c r="Q353" s="80">
        <v>1275</v>
      </c>
      <c r="R353" s="82">
        <v>4400</v>
      </c>
      <c r="S353" s="80" t="s">
        <v>936</v>
      </c>
      <c r="T353" s="81">
        <v>42</v>
      </c>
      <c r="U353" s="80">
        <v>280</v>
      </c>
      <c r="V353" s="81">
        <v>2100</v>
      </c>
      <c r="W353" s="80">
        <v>1.28</v>
      </c>
      <c r="X353" s="80">
        <v>1020</v>
      </c>
      <c r="Y353" s="82">
        <v>170</v>
      </c>
    </row>
    <row r="354" spans="1:25" x14ac:dyDescent="0.3">
      <c r="A354" s="70" t="s">
        <v>783</v>
      </c>
      <c r="B354" s="52" t="s">
        <v>789</v>
      </c>
      <c r="C354" s="45">
        <v>8</v>
      </c>
      <c r="D354" s="46" t="s">
        <v>345</v>
      </c>
      <c r="E354" s="76" t="s">
        <v>941</v>
      </c>
      <c r="F354" s="77">
        <v>226</v>
      </c>
      <c r="G354" s="76">
        <v>230</v>
      </c>
      <c r="H354" s="77">
        <v>1725</v>
      </c>
      <c r="I354" s="76"/>
      <c r="J354" s="76">
        <v>1020</v>
      </c>
      <c r="K354" s="78">
        <v>680</v>
      </c>
      <c r="L354" s="79" t="s">
        <v>1179</v>
      </c>
      <c r="M354" s="77">
        <v>258</v>
      </c>
      <c r="N354" s="76">
        <v>230</v>
      </c>
      <c r="O354" s="77">
        <v>1725</v>
      </c>
      <c r="P354" s="76"/>
      <c r="Q354" s="76">
        <v>1275</v>
      </c>
      <c r="R354" s="78">
        <v>4400</v>
      </c>
      <c r="S354" s="76" t="s">
        <v>936</v>
      </c>
      <c r="T354" s="77">
        <v>42</v>
      </c>
      <c r="U354" s="76">
        <v>280</v>
      </c>
      <c r="V354" s="77">
        <v>2100</v>
      </c>
      <c r="W354" s="76">
        <v>1.28</v>
      </c>
      <c r="X354" s="76">
        <v>1020</v>
      </c>
      <c r="Y354" s="78">
        <v>170</v>
      </c>
    </row>
    <row r="355" spans="1:25" x14ac:dyDescent="0.3">
      <c r="A355" s="70" t="s">
        <v>783</v>
      </c>
      <c r="B355" s="52" t="s">
        <v>789</v>
      </c>
      <c r="C355" s="45">
        <v>9</v>
      </c>
      <c r="D355" s="46" t="s">
        <v>346</v>
      </c>
      <c r="E355" s="76" t="s">
        <v>1180</v>
      </c>
      <c r="F355" s="77">
        <v>268</v>
      </c>
      <c r="G355" s="76">
        <v>390</v>
      </c>
      <c r="H355" s="77">
        <v>1950</v>
      </c>
      <c r="I355" s="76"/>
      <c r="J355" s="76">
        <v>1478</v>
      </c>
      <c r="K355" s="78">
        <v>1200</v>
      </c>
      <c r="L355" s="79" t="s">
        <v>1181</v>
      </c>
      <c r="M355" s="77">
        <v>210</v>
      </c>
      <c r="N355" s="76">
        <v>480</v>
      </c>
      <c r="O355" s="77">
        <v>2400</v>
      </c>
      <c r="P355" s="76">
        <v>1.91</v>
      </c>
      <c r="Q355" s="76">
        <v>1173</v>
      </c>
      <c r="R355" s="78">
        <v>5200</v>
      </c>
      <c r="S355" s="76" t="s">
        <v>1182</v>
      </c>
      <c r="T355" s="77">
        <v>105</v>
      </c>
      <c r="U355" s="76">
        <v>480</v>
      </c>
      <c r="V355" s="77">
        <v>2400</v>
      </c>
      <c r="W355" s="76">
        <v>1.91</v>
      </c>
      <c r="X355" s="76">
        <v>1173</v>
      </c>
      <c r="Y355" s="78">
        <v>950</v>
      </c>
    </row>
    <row r="356" spans="1:25" x14ac:dyDescent="0.3">
      <c r="A356" s="69" t="s">
        <v>783</v>
      </c>
      <c r="B356" s="53" t="s">
        <v>789</v>
      </c>
      <c r="C356" s="49">
        <v>10</v>
      </c>
      <c r="D356" s="50" t="s">
        <v>347</v>
      </c>
      <c r="E356" s="80" t="s">
        <v>1180</v>
      </c>
      <c r="F356" s="81">
        <v>268</v>
      </c>
      <c r="G356" s="80">
        <v>390</v>
      </c>
      <c r="H356" s="81">
        <v>2720.9302325581393</v>
      </c>
      <c r="I356" s="80"/>
      <c r="J356" s="80">
        <v>1478</v>
      </c>
      <c r="K356" s="82">
        <v>1200</v>
      </c>
      <c r="L356" s="83" t="s">
        <v>1181</v>
      </c>
      <c r="M356" s="81">
        <v>210</v>
      </c>
      <c r="N356" s="80">
        <v>480</v>
      </c>
      <c r="O356" s="81">
        <v>3348.8372093023254</v>
      </c>
      <c r="P356" s="80">
        <v>1.91</v>
      </c>
      <c r="Q356" s="80">
        <v>1173</v>
      </c>
      <c r="R356" s="82">
        <v>5200</v>
      </c>
      <c r="S356" s="80" t="s">
        <v>1182</v>
      </c>
      <c r="T356" s="81">
        <v>105</v>
      </c>
      <c r="U356" s="80">
        <v>480</v>
      </c>
      <c r="V356" s="81">
        <v>3348.8372093023254</v>
      </c>
      <c r="W356" s="80">
        <v>1.91</v>
      </c>
      <c r="X356" s="80">
        <v>1173</v>
      </c>
      <c r="Y356" s="82">
        <v>950</v>
      </c>
    </row>
    <row r="357" spans="1:25" x14ac:dyDescent="0.3">
      <c r="A357" s="69" t="s">
        <v>783</v>
      </c>
      <c r="B357" s="54" t="s">
        <v>776</v>
      </c>
      <c r="C357" s="49">
        <v>5</v>
      </c>
      <c r="D357" s="50" t="s">
        <v>348</v>
      </c>
      <c r="E357" s="80" t="s">
        <v>941</v>
      </c>
      <c r="F357" s="81">
        <v>91</v>
      </c>
      <c r="G357" s="80">
        <v>110</v>
      </c>
      <c r="H357" s="81">
        <v>1736.8421052631579</v>
      </c>
      <c r="I357" s="80"/>
      <c r="J357" s="80">
        <v>619</v>
      </c>
      <c r="K357" s="82">
        <v>56</v>
      </c>
      <c r="L357" s="83" t="s">
        <v>942</v>
      </c>
      <c r="M357" s="81">
        <v>144</v>
      </c>
      <c r="N357" s="80">
        <v>110</v>
      </c>
      <c r="O357" s="81">
        <v>1736.8421052631579</v>
      </c>
      <c r="P357" s="80"/>
      <c r="Q357" s="80">
        <v>774</v>
      </c>
      <c r="R357" s="82">
        <v>2800</v>
      </c>
      <c r="S357" s="80" t="s">
        <v>1057</v>
      </c>
      <c r="T357" s="81">
        <v>38</v>
      </c>
      <c r="U357" s="80">
        <v>175</v>
      </c>
      <c r="V357" s="81">
        <v>2763.1578947368421</v>
      </c>
      <c r="W357" s="80">
        <v>1.06</v>
      </c>
      <c r="X357" s="80">
        <v>619</v>
      </c>
      <c r="Y357" s="82">
        <v>56</v>
      </c>
    </row>
    <row r="358" spans="1:25" x14ac:dyDescent="0.3">
      <c r="A358" s="70" t="s">
        <v>783</v>
      </c>
      <c r="B358" s="55" t="s">
        <v>776</v>
      </c>
      <c r="C358" s="45">
        <v>5</v>
      </c>
      <c r="D358" s="46" t="s">
        <v>349</v>
      </c>
      <c r="E358" s="76" t="s">
        <v>1163</v>
      </c>
      <c r="F358" s="77">
        <v>145</v>
      </c>
      <c r="G358" s="76">
        <v>135</v>
      </c>
      <c r="H358" s="77">
        <v>1687.5</v>
      </c>
      <c r="I358" s="76"/>
      <c r="J358" s="76">
        <v>785</v>
      </c>
      <c r="K358" s="78">
        <v>100</v>
      </c>
      <c r="L358" s="79" t="s">
        <v>1164</v>
      </c>
      <c r="M358" s="77">
        <v>202</v>
      </c>
      <c r="N358" s="76">
        <v>135</v>
      </c>
      <c r="O358" s="77">
        <v>1687.5</v>
      </c>
      <c r="P358" s="76"/>
      <c r="Q358" s="76">
        <v>981</v>
      </c>
      <c r="R358" s="78">
        <v>2800</v>
      </c>
      <c r="S358" s="76" t="s">
        <v>1165</v>
      </c>
      <c r="T358" s="77">
        <v>38</v>
      </c>
      <c r="U358" s="76">
        <v>175</v>
      </c>
      <c r="V358" s="77">
        <v>2187.5</v>
      </c>
      <c r="W358" s="76">
        <v>1.06</v>
      </c>
      <c r="X358" s="76">
        <v>785</v>
      </c>
      <c r="Y358" s="78">
        <v>56</v>
      </c>
    </row>
    <row r="359" spans="1:25" x14ac:dyDescent="0.3">
      <c r="A359" s="69" t="s">
        <v>783</v>
      </c>
      <c r="B359" s="54" t="s">
        <v>776</v>
      </c>
      <c r="C359" s="49">
        <v>6</v>
      </c>
      <c r="D359" s="50" t="s">
        <v>350</v>
      </c>
      <c r="E359" s="80" t="s">
        <v>1218</v>
      </c>
      <c r="F359" s="81">
        <v>171</v>
      </c>
      <c r="G359" s="80">
        <v>150</v>
      </c>
      <c r="H359" s="81">
        <v>1800</v>
      </c>
      <c r="I359" s="80"/>
      <c r="J359" s="80">
        <v>884</v>
      </c>
      <c r="K359" s="82">
        <v>175</v>
      </c>
      <c r="L359" s="83" t="s">
        <v>1119</v>
      </c>
      <c r="M359" s="81">
        <v>239</v>
      </c>
      <c r="N359" s="80">
        <v>150</v>
      </c>
      <c r="O359" s="81">
        <v>1800</v>
      </c>
      <c r="P359" s="80"/>
      <c r="Q359" s="80">
        <v>1105</v>
      </c>
      <c r="R359" s="82">
        <v>3200</v>
      </c>
      <c r="S359" s="80" t="s">
        <v>1219</v>
      </c>
      <c r="T359" s="81">
        <v>38</v>
      </c>
      <c r="U359" s="80">
        <v>190</v>
      </c>
      <c r="V359" s="81">
        <v>2280</v>
      </c>
      <c r="W359" s="80">
        <v>1.0900000000000001</v>
      </c>
      <c r="X359" s="80">
        <v>884</v>
      </c>
      <c r="Y359" s="82">
        <v>75</v>
      </c>
    </row>
    <row r="360" spans="1:25" x14ac:dyDescent="0.3">
      <c r="A360" s="70" t="s">
        <v>783</v>
      </c>
      <c r="B360" s="55" t="s">
        <v>776</v>
      </c>
      <c r="C360" s="45">
        <v>6</v>
      </c>
      <c r="D360" s="46" t="s">
        <v>351</v>
      </c>
      <c r="E360" s="76" t="s">
        <v>1116</v>
      </c>
      <c r="F360" s="77">
        <v>148</v>
      </c>
      <c r="G360" s="76">
        <v>140</v>
      </c>
      <c r="H360" s="77">
        <v>1953.4883720930231</v>
      </c>
      <c r="I360" s="76"/>
      <c r="J360" s="76">
        <v>785</v>
      </c>
      <c r="K360" s="78">
        <v>150</v>
      </c>
      <c r="L360" s="79" t="s">
        <v>1117</v>
      </c>
      <c r="M360" s="77">
        <v>208</v>
      </c>
      <c r="N360" s="76">
        <v>140</v>
      </c>
      <c r="O360" s="77">
        <v>1953.4883720930231</v>
      </c>
      <c r="P360" s="76"/>
      <c r="Q360" s="76">
        <v>981</v>
      </c>
      <c r="R360" s="78">
        <v>2800</v>
      </c>
      <c r="S360" s="76" t="s">
        <v>1118</v>
      </c>
      <c r="T360" s="77">
        <v>38</v>
      </c>
      <c r="U360" s="76">
        <v>190</v>
      </c>
      <c r="V360" s="77">
        <v>2651.1627906976746</v>
      </c>
      <c r="W360" s="76">
        <v>1.0900000000000001</v>
      </c>
      <c r="X360" s="76">
        <v>785</v>
      </c>
      <c r="Y360" s="78">
        <v>75</v>
      </c>
    </row>
    <row r="361" spans="1:25" x14ac:dyDescent="0.3">
      <c r="A361" s="69" t="s">
        <v>783</v>
      </c>
      <c r="B361" s="54" t="s">
        <v>776</v>
      </c>
      <c r="C361" s="49">
        <v>7</v>
      </c>
      <c r="D361" s="50" t="s">
        <v>352</v>
      </c>
      <c r="E361" s="80" t="s">
        <v>1218</v>
      </c>
      <c r="F361" s="81">
        <v>171</v>
      </c>
      <c r="G361" s="80">
        <v>150</v>
      </c>
      <c r="H361" s="81">
        <v>2093.0232558139533</v>
      </c>
      <c r="I361" s="80"/>
      <c r="J361" s="80">
        <v>884</v>
      </c>
      <c r="K361" s="82">
        <v>175</v>
      </c>
      <c r="L361" s="83" t="s">
        <v>1119</v>
      </c>
      <c r="M361" s="81">
        <v>239</v>
      </c>
      <c r="N361" s="80">
        <v>150</v>
      </c>
      <c r="O361" s="81">
        <v>2093.0232558139533</v>
      </c>
      <c r="P361" s="80"/>
      <c r="Q361" s="80">
        <v>1105</v>
      </c>
      <c r="R361" s="82">
        <v>3200</v>
      </c>
      <c r="S361" s="80" t="s">
        <v>1219</v>
      </c>
      <c r="T361" s="81">
        <v>38</v>
      </c>
      <c r="U361" s="80">
        <v>190</v>
      </c>
      <c r="V361" s="81">
        <v>2651.1627906976746</v>
      </c>
      <c r="W361" s="80">
        <v>1.0900000000000001</v>
      </c>
      <c r="X361" s="80">
        <v>884</v>
      </c>
      <c r="Y361" s="82">
        <v>75</v>
      </c>
    </row>
    <row r="362" spans="1:25" x14ac:dyDescent="0.3">
      <c r="A362" s="70" t="s">
        <v>783</v>
      </c>
      <c r="B362" s="55" t="s">
        <v>776</v>
      </c>
      <c r="C362" s="45">
        <v>7</v>
      </c>
      <c r="D362" s="46" t="s">
        <v>353</v>
      </c>
      <c r="E362" s="76" t="s">
        <v>1218</v>
      </c>
      <c r="F362" s="77">
        <v>171</v>
      </c>
      <c r="G362" s="76">
        <v>150</v>
      </c>
      <c r="H362" s="77">
        <v>1800</v>
      </c>
      <c r="I362" s="76"/>
      <c r="J362" s="76">
        <v>884</v>
      </c>
      <c r="K362" s="78">
        <v>175</v>
      </c>
      <c r="L362" s="79" t="s">
        <v>1119</v>
      </c>
      <c r="M362" s="77">
        <v>239</v>
      </c>
      <c r="N362" s="76">
        <v>150</v>
      </c>
      <c r="O362" s="77">
        <v>1800</v>
      </c>
      <c r="P362" s="76"/>
      <c r="Q362" s="76">
        <v>1105</v>
      </c>
      <c r="R362" s="78">
        <v>3200</v>
      </c>
      <c r="S362" s="76" t="s">
        <v>1219</v>
      </c>
      <c r="T362" s="77">
        <v>38</v>
      </c>
      <c r="U362" s="76">
        <v>190</v>
      </c>
      <c r="V362" s="77">
        <v>2280</v>
      </c>
      <c r="W362" s="76">
        <v>1.0900000000000001</v>
      </c>
      <c r="X362" s="76">
        <v>884</v>
      </c>
      <c r="Y362" s="78">
        <v>75</v>
      </c>
    </row>
    <row r="363" spans="1:25" x14ac:dyDescent="0.3">
      <c r="A363" s="70" t="s">
        <v>783</v>
      </c>
      <c r="B363" s="55" t="s">
        <v>776</v>
      </c>
      <c r="C363" s="45">
        <v>8</v>
      </c>
      <c r="D363" s="46" t="s">
        <v>354</v>
      </c>
      <c r="E363" s="76" t="s">
        <v>941</v>
      </c>
      <c r="F363" s="77">
        <v>226</v>
      </c>
      <c r="G363" s="76">
        <v>230</v>
      </c>
      <c r="H363" s="77">
        <v>1769.2307692307693</v>
      </c>
      <c r="I363" s="76"/>
      <c r="J363" s="76">
        <v>1020</v>
      </c>
      <c r="K363" s="78">
        <v>680</v>
      </c>
      <c r="L363" s="79" t="s">
        <v>1179</v>
      </c>
      <c r="M363" s="77">
        <v>258</v>
      </c>
      <c r="N363" s="76">
        <v>230</v>
      </c>
      <c r="O363" s="77">
        <v>1769.2307692307693</v>
      </c>
      <c r="P363" s="76"/>
      <c r="Q363" s="76">
        <v>1275</v>
      </c>
      <c r="R363" s="78">
        <v>4400</v>
      </c>
      <c r="S363" s="76" t="s">
        <v>936</v>
      </c>
      <c r="T363" s="77">
        <v>42</v>
      </c>
      <c r="U363" s="76">
        <v>280</v>
      </c>
      <c r="V363" s="77">
        <v>2153.8461538461538</v>
      </c>
      <c r="W363" s="76">
        <v>1.28</v>
      </c>
      <c r="X363" s="76">
        <v>1020</v>
      </c>
      <c r="Y363" s="78">
        <v>170</v>
      </c>
    </row>
    <row r="364" spans="1:25" x14ac:dyDescent="0.3">
      <c r="A364" s="70" t="s">
        <v>783</v>
      </c>
      <c r="B364" s="55" t="s">
        <v>776</v>
      </c>
      <c r="C364" s="45">
        <v>9</v>
      </c>
      <c r="D364" s="46" t="s">
        <v>355</v>
      </c>
      <c r="E364" s="76" t="s">
        <v>1172</v>
      </c>
      <c r="F364" s="77">
        <v>259</v>
      </c>
      <c r="G364" s="76">
        <v>400</v>
      </c>
      <c r="H364" s="77">
        <v>2285.7142857142858</v>
      </c>
      <c r="I364" s="76"/>
      <c r="J364" s="76">
        <v>1067</v>
      </c>
      <c r="K364" s="78">
        <v>1060</v>
      </c>
      <c r="L364" s="79" t="s">
        <v>1173</v>
      </c>
      <c r="M364" s="77">
        <v>326</v>
      </c>
      <c r="N364" s="76">
        <v>400</v>
      </c>
      <c r="O364" s="77">
        <v>2285.7142857142858</v>
      </c>
      <c r="P364" s="76"/>
      <c r="Q364" s="76">
        <v>1334</v>
      </c>
      <c r="R364" s="78">
        <v>4400</v>
      </c>
      <c r="S364" s="76" t="s">
        <v>1174</v>
      </c>
      <c r="T364" s="77">
        <v>120</v>
      </c>
      <c r="U364" s="76">
        <v>515</v>
      </c>
      <c r="V364" s="77">
        <v>2942.8571428571431</v>
      </c>
      <c r="W364" s="76">
        <v>2.42</v>
      </c>
      <c r="X364" s="76">
        <v>1067</v>
      </c>
      <c r="Y364" s="78">
        <v>1200</v>
      </c>
    </row>
    <row r="365" spans="1:25" x14ac:dyDescent="0.3">
      <c r="A365" s="69" t="s">
        <v>783</v>
      </c>
      <c r="B365" s="56" t="s">
        <v>776</v>
      </c>
      <c r="C365" s="49">
        <v>10</v>
      </c>
      <c r="D365" s="50" t="s">
        <v>356</v>
      </c>
      <c r="E365" s="80" t="s">
        <v>1172</v>
      </c>
      <c r="F365" s="81">
        <v>259</v>
      </c>
      <c r="G365" s="80">
        <v>400</v>
      </c>
      <c r="H365" s="81">
        <v>2758.6206896551726</v>
      </c>
      <c r="I365" s="80"/>
      <c r="J365" s="80">
        <v>1067</v>
      </c>
      <c r="K365" s="82">
        <v>1060</v>
      </c>
      <c r="L365" s="83" t="s">
        <v>1173</v>
      </c>
      <c r="M365" s="81">
        <v>326</v>
      </c>
      <c r="N365" s="80">
        <v>400</v>
      </c>
      <c r="O365" s="81">
        <v>2758.6206896551726</v>
      </c>
      <c r="P365" s="80"/>
      <c r="Q365" s="80">
        <v>1334</v>
      </c>
      <c r="R365" s="82">
        <v>4400</v>
      </c>
      <c r="S365" s="80" t="s">
        <v>1174</v>
      </c>
      <c r="T365" s="81">
        <v>120</v>
      </c>
      <c r="U365" s="80">
        <v>515</v>
      </c>
      <c r="V365" s="81">
        <v>3551.7241379310349</v>
      </c>
      <c r="W365" s="80">
        <v>2.42</v>
      </c>
      <c r="X365" s="80">
        <v>1067</v>
      </c>
      <c r="Y365" s="82">
        <v>1200</v>
      </c>
    </row>
    <row r="366" spans="1:25" x14ac:dyDescent="0.3">
      <c r="A366" s="70" t="s">
        <v>783</v>
      </c>
      <c r="B366" s="57" t="s">
        <v>778</v>
      </c>
      <c r="C366" s="45">
        <v>2</v>
      </c>
      <c r="D366" s="46" t="s">
        <v>357</v>
      </c>
      <c r="E366" s="76" t="s">
        <v>944</v>
      </c>
      <c r="F366" s="77">
        <v>57</v>
      </c>
      <c r="G366" s="76">
        <v>70</v>
      </c>
      <c r="H366" s="77">
        <v>1354.8387096774195</v>
      </c>
      <c r="I366" s="76"/>
      <c r="J366" s="76">
        <v>538</v>
      </c>
      <c r="K366" s="78">
        <v>35</v>
      </c>
      <c r="L366" s="79" t="s">
        <v>1001</v>
      </c>
      <c r="M366" s="77">
        <v>72</v>
      </c>
      <c r="N366" s="76">
        <v>70</v>
      </c>
      <c r="O366" s="77">
        <v>1354.8387096774195</v>
      </c>
      <c r="P366" s="76"/>
      <c r="Q366" s="76">
        <v>673</v>
      </c>
      <c r="R366" s="78">
        <v>1200</v>
      </c>
      <c r="S366" s="76" t="s">
        <v>1002</v>
      </c>
      <c r="T366" s="77">
        <v>29</v>
      </c>
      <c r="U366" s="76">
        <v>95</v>
      </c>
      <c r="V366" s="77">
        <v>1838.7096774193549</v>
      </c>
      <c r="W366" s="76">
        <v>0.66</v>
      </c>
      <c r="X366" s="76">
        <v>538</v>
      </c>
      <c r="Y366" s="78">
        <v>22</v>
      </c>
    </row>
    <row r="367" spans="1:25" x14ac:dyDescent="0.3">
      <c r="A367" s="70" t="s">
        <v>783</v>
      </c>
      <c r="B367" s="57" t="s">
        <v>778</v>
      </c>
      <c r="C367" s="45">
        <v>3</v>
      </c>
      <c r="D367" s="46" t="s">
        <v>358</v>
      </c>
      <c r="E367" s="76" t="s">
        <v>936</v>
      </c>
      <c r="F367" s="77">
        <v>47</v>
      </c>
      <c r="G367" s="76">
        <v>370</v>
      </c>
      <c r="H367" s="77">
        <v>2775</v>
      </c>
      <c r="I367" s="76">
        <v>1.58</v>
      </c>
      <c r="J367" s="76">
        <v>243</v>
      </c>
      <c r="K367" s="78">
        <v>156</v>
      </c>
      <c r="L367" s="79" t="s">
        <v>937</v>
      </c>
      <c r="M367" s="77">
        <v>110</v>
      </c>
      <c r="N367" s="76">
        <v>280</v>
      </c>
      <c r="O367" s="77">
        <v>2100</v>
      </c>
      <c r="P367" s="76"/>
      <c r="Q367" s="76">
        <v>243</v>
      </c>
      <c r="R367" s="78">
        <v>5600</v>
      </c>
      <c r="S367" s="76" t="s">
        <v>1175</v>
      </c>
      <c r="T367" s="76" t="s">
        <v>1175</v>
      </c>
      <c r="U367" s="76" t="s">
        <v>1175</v>
      </c>
      <c r="V367" s="76" t="s">
        <v>1175</v>
      </c>
      <c r="W367" s="76" t="s">
        <v>1175</v>
      </c>
      <c r="X367" s="76" t="s">
        <v>1175</v>
      </c>
      <c r="Y367" s="76" t="s">
        <v>1175</v>
      </c>
    </row>
    <row r="368" spans="1:25" x14ac:dyDescent="0.3">
      <c r="A368" s="70" t="s">
        <v>783</v>
      </c>
      <c r="B368" s="57" t="s">
        <v>778</v>
      </c>
      <c r="C368" s="45">
        <v>4</v>
      </c>
      <c r="D368" s="46" t="s">
        <v>359</v>
      </c>
      <c r="E368" s="76" t="s">
        <v>1211</v>
      </c>
      <c r="F368" s="77">
        <v>71</v>
      </c>
      <c r="G368" s="76">
        <v>180</v>
      </c>
      <c r="H368" s="77">
        <v>1894.7368421052629</v>
      </c>
      <c r="I368" s="76"/>
      <c r="J368" s="76">
        <v>472</v>
      </c>
      <c r="K368" s="78">
        <v>83</v>
      </c>
      <c r="L368" s="79" t="s">
        <v>1212</v>
      </c>
      <c r="M368" s="77">
        <v>92</v>
      </c>
      <c r="N368" s="76">
        <v>180</v>
      </c>
      <c r="O368" s="77">
        <v>1894.7368421052629</v>
      </c>
      <c r="P368" s="76"/>
      <c r="Q368" s="76">
        <v>591</v>
      </c>
      <c r="R368" s="78">
        <v>2800</v>
      </c>
      <c r="S368" s="76" t="s">
        <v>1213</v>
      </c>
      <c r="T368" s="77">
        <v>44</v>
      </c>
      <c r="U368" s="76">
        <v>280</v>
      </c>
      <c r="V368" s="77">
        <v>2947.3684210526312</v>
      </c>
      <c r="W368" s="76">
        <v>1.39</v>
      </c>
      <c r="X368" s="76">
        <v>472</v>
      </c>
      <c r="Y368" s="78">
        <v>83</v>
      </c>
    </row>
    <row r="369" spans="1:25" x14ac:dyDescent="0.3">
      <c r="A369" s="70" t="s">
        <v>783</v>
      </c>
      <c r="B369" s="57" t="s">
        <v>778</v>
      </c>
      <c r="C369" s="45">
        <v>5</v>
      </c>
      <c r="D369" s="46" t="s">
        <v>360</v>
      </c>
      <c r="E369" s="76" t="s">
        <v>1218</v>
      </c>
      <c r="F369" s="77">
        <v>171</v>
      </c>
      <c r="G369" s="76">
        <v>150</v>
      </c>
      <c r="H369" s="77">
        <v>1914.8936170212767</v>
      </c>
      <c r="I369" s="76"/>
      <c r="J369" s="76">
        <v>884</v>
      </c>
      <c r="K369" s="78">
        <v>175</v>
      </c>
      <c r="L369" s="79" t="s">
        <v>1119</v>
      </c>
      <c r="M369" s="77">
        <v>239</v>
      </c>
      <c r="N369" s="76">
        <v>150</v>
      </c>
      <c r="O369" s="77">
        <v>1914.8936170212767</v>
      </c>
      <c r="P369" s="76"/>
      <c r="Q369" s="76">
        <v>1105</v>
      </c>
      <c r="R369" s="78">
        <v>3200</v>
      </c>
      <c r="S369" s="76" t="s">
        <v>1219</v>
      </c>
      <c r="T369" s="77">
        <v>38</v>
      </c>
      <c r="U369" s="76">
        <v>190</v>
      </c>
      <c r="V369" s="77">
        <v>2425.5319148936169</v>
      </c>
      <c r="W369" s="76">
        <v>1.0900000000000001</v>
      </c>
      <c r="X369" s="76">
        <v>884</v>
      </c>
      <c r="Y369" s="78">
        <v>75</v>
      </c>
    </row>
    <row r="370" spans="1:25" x14ac:dyDescent="0.3">
      <c r="A370" s="70" t="s">
        <v>783</v>
      </c>
      <c r="B370" s="57" t="s">
        <v>778</v>
      </c>
      <c r="C370" s="45">
        <v>5</v>
      </c>
      <c r="D370" s="46" t="s">
        <v>361</v>
      </c>
      <c r="E370" s="76" t="s">
        <v>1055</v>
      </c>
      <c r="F370" s="77">
        <v>110</v>
      </c>
      <c r="G370" s="76">
        <v>75</v>
      </c>
      <c r="H370" s="77">
        <v>1956.521739130435</v>
      </c>
      <c r="I370" s="76"/>
      <c r="J370" s="76">
        <v>892</v>
      </c>
      <c r="K370" s="78">
        <v>45</v>
      </c>
      <c r="L370" s="79" t="s">
        <v>840</v>
      </c>
      <c r="M370" s="77">
        <v>180</v>
      </c>
      <c r="N370" s="76">
        <v>75</v>
      </c>
      <c r="O370" s="77">
        <v>1956.521739130435</v>
      </c>
      <c r="P370" s="76"/>
      <c r="Q370" s="76">
        <v>1115</v>
      </c>
      <c r="R370" s="78">
        <v>2400</v>
      </c>
      <c r="S370" s="76" t="s">
        <v>943</v>
      </c>
      <c r="T370" s="77">
        <v>30</v>
      </c>
      <c r="U370" s="76">
        <v>100</v>
      </c>
      <c r="V370" s="77">
        <v>2608.6956521739135</v>
      </c>
      <c r="W370" s="76">
        <v>0.66</v>
      </c>
      <c r="X370" s="76">
        <v>892</v>
      </c>
      <c r="Y370" s="78">
        <v>32</v>
      </c>
    </row>
    <row r="371" spans="1:25" x14ac:dyDescent="0.3">
      <c r="A371" s="70" t="s">
        <v>783</v>
      </c>
      <c r="B371" s="57" t="s">
        <v>778</v>
      </c>
      <c r="C371" s="45">
        <v>6</v>
      </c>
      <c r="D371" s="46" t="s">
        <v>362</v>
      </c>
      <c r="E371" s="76" t="s">
        <v>1218</v>
      </c>
      <c r="F371" s="77">
        <v>171</v>
      </c>
      <c r="G371" s="76">
        <v>150</v>
      </c>
      <c r="H371" s="77">
        <v>1956.521739130435</v>
      </c>
      <c r="I371" s="76"/>
      <c r="J371" s="76">
        <v>884</v>
      </c>
      <c r="K371" s="78">
        <v>175</v>
      </c>
      <c r="L371" s="79" t="s">
        <v>1119</v>
      </c>
      <c r="M371" s="77">
        <v>239</v>
      </c>
      <c r="N371" s="76">
        <v>150</v>
      </c>
      <c r="O371" s="77">
        <v>1956.521739130435</v>
      </c>
      <c r="P371" s="76"/>
      <c r="Q371" s="76">
        <v>1105</v>
      </c>
      <c r="R371" s="78">
        <v>3200</v>
      </c>
      <c r="S371" s="76" t="s">
        <v>1219</v>
      </c>
      <c r="T371" s="77">
        <v>38</v>
      </c>
      <c r="U371" s="76">
        <v>190</v>
      </c>
      <c r="V371" s="77">
        <v>2478.2608695652175</v>
      </c>
      <c r="W371" s="76">
        <v>1.0900000000000001</v>
      </c>
      <c r="X371" s="76">
        <v>884</v>
      </c>
      <c r="Y371" s="78">
        <v>75</v>
      </c>
    </row>
    <row r="372" spans="1:25" x14ac:dyDescent="0.3">
      <c r="A372" s="70" t="s">
        <v>783</v>
      </c>
      <c r="B372" s="57" t="s">
        <v>778</v>
      </c>
      <c r="C372" s="45">
        <v>6</v>
      </c>
      <c r="D372" s="46" t="s">
        <v>363</v>
      </c>
      <c r="E372" s="76" t="s">
        <v>1218</v>
      </c>
      <c r="F372" s="77">
        <v>171</v>
      </c>
      <c r="G372" s="76">
        <v>150</v>
      </c>
      <c r="H372" s="77">
        <v>2093.0232558139533</v>
      </c>
      <c r="I372" s="76"/>
      <c r="J372" s="76">
        <v>884</v>
      </c>
      <c r="K372" s="78">
        <v>175</v>
      </c>
      <c r="L372" s="79" t="s">
        <v>1119</v>
      </c>
      <c r="M372" s="77">
        <v>239</v>
      </c>
      <c r="N372" s="76">
        <v>150</v>
      </c>
      <c r="O372" s="77">
        <v>2093.0232558139533</v>
      </c>
      <c r="P372" s="76"/>
      <c r="Q372" s="76">
        <v>1105</v>
      </c>
      <c r="R372" s="78">
        <v>3200</v>
      </c>
      <c r="S372" s="76" t="s">
        <v>1219</v>
      </c>
      <c r="T372" s="77">
        <v>38</v>
      </c>
      <c r="U372" s="76">
        <v>190</v>
      </c>
      <c r="V372" s="77">
        <v>2651.1627906976746</v>
      </c>
      <c r="W372" s="76">
        <v>1.0900000000000001</v>
      </c>
      <c r="X372" s="76">
        <v>884</v>
      </c>
      <c r="Y372" s="78">
        <v>75</v>
      </c>
    </row>
    <row r="373" spans="1:25" x14ac:dyDescent="0.3">
      <c r="A373" s="70" t="s">
        <v>783</v>
      </c>
      <c r="B373" s="57" t="s">
        <v>778</v>
      </c>
      <c r="C373" s="45">
        <v>6</v>
      </c>
      <c r="D373" s="46" t="s">
        <v>364</v>
      </c>
      <c r="E373" s="76" t="s">
        <v>941</v>
      </c>
      <c r="F373" s="77">
        <v>214</v>
      </c>
      <c r="G373" s="76">
        <v>250</v>
      </c>
      <c r="H373" s="77">
        <v>1764.7058823529412</v>
      </c>
      <c r="I373" s="76"/>
      <c r="J373" s="76">
        <v>878</v>
      </c>
      <c r="K373" s="78">
        <v>630</v>
      </c>
      <c r="L373" s="79" t="s">
        <v>1204</v>
      </c>
      <c r="M373" s="77">
        <v>246</v>
      </c>
      <c r="N373" s="76">
        <v>250</v>
      </c>
      <c r="O373" s="77">
        <v>1764.7058823529412</v>
      </c>
      <c r="P373" s="76"/>
      <c r="Q373" s="76">
        <v>1098</v>
      </c>
      <c r="R373" s="78">
        <v>4400</v>
      </c>
      <c r="S373" s="76" t="s">
        <v>1205</v>
      </c>
      <c r="T373" s="77">
        <v>47</v>
      </c>
      <c r="U373" s="76">
        <v>330</v>
      </c>
      <c r="V373" s="77">
        <v>2329.4117647058824</v>
      </c>
      <c r="W373" s="76">
        <v>1.58</v>
      </c>
      <c r="X373" s="76">
        <v>878</v>
      </c>
      <c r="Y373" s="78">
        <v>250</v>
      </c>
    </row>
    <row r="374" spans="1:25" x14ac:dyDescent="0.3">
      <c r="A374" s="69" t="s">
        <v>783</v>
      </c>
      <c r="B374" s="58" t="s">
        <v>778</v>
      </c>
      <c r="C374" s="49">
        <v>7</v>
      </c>
      <c r="D374" s="50" t="s">
        <v>365</v>
      </c>
      <c r="E374" s="80" t="s">
        <v>1218</v>
      </c>
      <c r="F374" s="81">
        <v>171</v>
      </c>
      <c r="G374" s="80">
        <v>150</v>
      </c>
      <c r="H374" s="81">
        <v>2093.0232558139533</v>
      </c>
      <c r="I374" s="80"/>
      <c r="J374" s="80">
        <v>884</v>
      </c>
      <c r="K374" s="82">
        <v>175</v>
      </c>
      <c r="L374" s="83" t="s">
        <v>1119</v>
      </c>
      <c r="M374" s="81">
        <v>239</v>
      </c>
      <c r="N374" s="80">
        <v>150</v>
      </c>
      <c r="O374" s="81">
        <v>2093.0232558139533</v>
      </c>
      <c r="P374" s="80"/>
      <c r="Q374" s="80">
        <v>1105</v>
      </c>
      <c r="R374" s="82">
        <v>3200</v>
      </c>
      <c r="S374" s="80" t="s">
        <v>1219</v>
      </c>
      <c r="T374" s="81">
        <v>38</v>
      </c>
      <c r="U374" s="80">
        <v>190</v>
      </c>
      <c r="V374" s="81">
        <v>2651.1627906976746</v>
      </c>
      <c r="W374" s="80">
        <v>1.0900000000000001</v>
      </c>
      <c r="X374" s="80">
        <v>884</v>
      </c>
      <c r="Y374" s="82">
        <v>75</v>
      </c>
    </row>
    <row r="375" spans="1:25" x14ac:dyDescent="0.3">
      <c r="A375" s="70" t="s">
        <v>783</v>
      </c>
      <c r="B375" s="57" t="s">
        <v>778</v>
      </c>
      <c r="C375" s="45">
        <v>7</v>
      </c>
      <c r="D375" s="46" t="s">
        <v>366</v>
      </c>
      <c r="E375" s="76" t="s">
        <v>1218</v>
      </c>
      <c r="F375" s="77">
        <v>171</v>
      </c>
      <c r="G375" s="76">
        <v>150</v>
      </c>
      <c r="H375" s="77">
        <v>2195.1219512195121</v>
      </c>
      <c r="I375" s="76"/>
      <c r="J375" s="76">
        <v>884</v>
      </c>
      <c r="K375" s="78">
        <v>175</v>
      </c>
      <c r="L375" s="79" t="s">
        <v>1119</v>
      </c>
      <c r="M375" s="77">
        <v>239</v>
      </c>
      <c r="N375" s="76">
        <v>150</v>
      </c>
      <c r="O375" s="77">
        <v>2195.1219512195121</v>
      </c>
      <c r="P375" s="76"/>
      <c r="Q375" s="76">
        <v>1105</v>
      </c>
      <c r="R375" s="78">
        <v>3200</v>
      </c>
      <c r="S375" s="76" t="s">
        <v>1219</v>
      </c>
      <c r="T375" s="77">
        <v>38</v>
      </c>
      <c r="U375" s="76">
        <v>190</v>
      </c>
      <c r="V375" s="77">
        <v>2780.4878048780488</v>
      </c>
      <c r="W375" s="76">
        <v>1.0900000000000001</v>
      </c>
      <c r="X375" s="76">
        <v>884</v>
      </c>
      <c r="Y375" s="78">
        <v>75</v>
      </c>
    </row>
    <row r="376" spans="1:25" x14ac:dyDescent="0.3">
      <c r="A376" s="70" t="s">
        <v>783</v>
      </c>
      <c r="B376" s="57" t="s">
        <v>778</v>
      </c>
      <c r="C376" s="45">
        <v>7</v>
      </c>
      <c r="D376" s="46" t="s">
        <v>367</v>
      </c>
      <c r="E376" s="76" t="s">
        <v>941</v>
      </c>
      <c r="F376" s="77">
        <v>226</v>
      </c>
      <c r="G376" s="76">
        <v>230</v>
      </c>
      <c r="H376" s="77">
        <v>2225.8064516129034</v>
      </c>
      <c r="I376" s="76"/>
      <c r="J376" s="76">
        <v>1020</v>
      </c>
      <c r="K376" s="78">
        <v>680</v>
      </c>
      <c r="L376" s="79" t="s">
        <v>1179</v>
      </c>
      <c r="M376" s="77">
        <v>258</v>
      </c>
      <c r="N376" s="76">
        <v>230</v>
      </c>
      <c r="O376" s="77">
        <v>2225.8064516129034</v>
      </c>
      <c r="P376" s="76"/>
      <c r="Q376" s="76">
        <v>1275</v>
      </c>
      <c r="R376" s="78">
        <v>4400</v>
      </c>
      <c r="S376" s="76" t="s">
        <v>936</v>
      </c>
      <c r="T376" s="77">
        <v>42</v>
      </c>
      <c r="U376" s="76">
        <v>280</v>
      </c>
      <c r="V376" s="77">
        <v>2709.677419354839</v>
      </c>
      <c r="W376" s="76">
        <v>1.28</v>
      </c>
      <c r="X376" s="76">
        <v>1020</v>
      </c>
      <c r="Y376" s="78">
        <v>170</v>
      </c>
    </row>
    <row r="377" spans="1:25" x14ac:dyDescent="0.3">
      <c r="A377" s="70" t="s">
        <v>783</v>
      </c>
      <c r="B377" s="57" t="s">
        <v>778</v>
      </c>
      <c r="C377" s="45">
        <v>8</v>
      </c>
      <c r="D377" s="46" t="s">
        <v>368</v>
      </c>
      <c r="E377" s="76" t="s">
        <v>1180</v>
      </c>
      <c r="F377" s="77">
        <v>268</v>
      </c>
      <c r="G377" s="76">
        <v>390</v>
      </c>
      <c r="H377" s="77">
        <v>2316.8316831683169</v>
      </c>
      <c r="I377" s="76"/>
      <c r="J377" s="76">
        <v>1478</v>
      </c>
      <c r="K377" s="78">
        <v>1200</v>
      </c>
      <c r="L377" s="79" t="s">
        <v>1181</v>
      </c>
      <c r="M377" s="77">
        <v>210</v>
      </c>
      <c r="N377" s="76">
        <v>480</v>
      </c>
      <c r="O377" s="77">
        <v>2851.4851485148515</v>
      </c>
      <c r="P377" s="76">
        <v>1.91</v>
      </c>
      <c r="Q377" s="76">
        <v>1173</v>
      </c>
      <c r="R377" s="78">
        <v>5200</v>
      </c>
      <c r="S377" s="76" t="s">
        <v>1182</v>
      </c>
      <c r="T377" s="77">
        <v>105</v>
      </c>
      <c r="U377" s="76">
        <v>480</v>
      </c>
      <c r="V377" s="77">
        <v>2851.4851485148515</v>
      </c>
      <c r="W377" s="76">
        <v>1.91</v>
      </c>
      <c r="X377" s="76">
        <v>1173</v>
      </c>
      <c r="Y377" s="78">
        <v>950</v>
      </c>
    </row>
    <row r="378" spans="1:25" x14ac:dyDescent="0.3">
      <c r="A378" s="70" t="s">
        <v>783</v>
      </c>
      <c r="B378" s="57" t="s">
        <v>778</v>
      </c>
      <c r="C378" s="45">
        <v>8</v>
      </c>
      <c r="D378" s="46" t="s">
        <v>369</v>
      </c>
      <c r="E378" s="76" t="s">
        <v>941</v>
      </c>
      <c r="F378" s="77">
        <v>226</v>
      </c>
      <c r="G378" s="76">
        <v>230</v>
      </c>
      <c r="H378" s="77">
        <v>2760</v>
      </c>
      <c r="I378" s="76"/>
      <c r="J378" s="76">
        <v>1020</v>
      </c>
      <c r="K378" s="78">
        <v>680</v>
      </c>
      <c r="L378" s="79" t="s">
        <v>1179</v>
      </c>
      <c r="M378" s="77">
        <v>258</v>
      </c>
      <c r="N378" s="76">
        <v>230</v>
      </c>
      <c r="O378" s="77">
        <v>2760</v>
      </c>
      <c r="P378" s="76"/>
      <c r="Q378" s="76">
        <v>1275</v>
      </c>
      <c r="R378" s="78">
        <v>4400</v>
      </c>
      <c r="S378" s="76" t="s">
        <v>936</v>
      </c>
      <c r="T378" s="77">
        <v>42</v>
      </c>
      <c r="U378" s="76">
        <v>280</v>
      </c>
      <c r="V378" s="77">
        <v>3360</v>
      </c>
      <c r="W378" s="76">
        <v>1.28</v>
      </c>
      <c r="X378" s="76">
        <v>1020</v>
      </c>
      <c r="Y378" s="78">
        <v>170</v>
      </c>
    </row>
    <row r="379" spans="1:25" x14ac:dyDescent="0.3">
      <c r="A379" s="70" t="s">
        <v>783</v>
      </c>
      <c r="B379" s="57" t="s">
        <v>778</v>
      </c>
      <c r="C379" s="45">
        <v>9</v>
      </c>
      <c r="D379" s="46" t="s">
        <v>370</v>
      </c>
      <c r="E379" s="76" t="s">
        <v>1172</v>
      </c>
      <c r="F379" s="77">
        <v>259</v>
      </c>
      <c r="G379" s="76">
        <v>400</v>
      </c>
      <c r="H379" s="77">
        <v>3076.9230769230771</v>
      </c>
      <c r="I379" s="76"/>
      <c r="J379" s="76">
        <v>1067</v>
      </c>
      <c r="K379" s="78">
        <v>1060</v>
      </c>
      <c r="L379" s="79" t="s">
        <v>1173</v>
      </c>
      <c r="M379" s="77">
        <v>326</v>
      </c>
      <c r="N379" s="76">
        <v>400</v>
      </c>
      <c r="O379" s="77">
        <v>3076.9230769230771</v>
      </c>
      <c r="P379" s="76"/>
      <c r="Q379" s="76">
        <v>1334</v>
      </c>
      <c r="R379" s="78">
        <v>4400</v>
      </c>
      <c r="S379" s="76" t="s">
        <v>1174</v>
      </c>
      <c r="T379" s="77">
        <v>120</v>
      </c>
      <c r="U379" s="76">
        <v>515</v>
      </c>
      <c r="V379" s="77">
        <v>3961.5384615384614</v>
      </c>
      <c r="W379" s="76">
        <v>2.42</v>
      </c>
      <c r="X379" s="76">
        <v>1067</v>
      </c>
      <c r="Y379" s="78">
        <v>1200</v>
      </c>
    </row>
    <row r="380" spans="1:25" x14ac:dyDescent="0.3">
      <c r="A380" s="70" t="s">
        <v>783</v>
      </c>
      <c r="B380" s="57" t="s">
        <v>778</v>
      </c>
      <c r="C380" s="45">
        <v>9</v>
      </c>
      <c r="D380" s="46" t="s">
        <v>371</v>
      </c>
      <c r="E380" s="76" t="s">
        <v>1172</v>
      </c>
      <c r="F380" s="77">
        <v>259</v>
      </c>
      <c r="G380" s="76">
        <v>400</v>
      </c>
      <c r="H380" s="77">
        <v>3380.2816901408455</v>
      </c>
      <c r="I380" s="76"/>
      <c r="J380" s="76">
        <v>1067</v>
      </c>
      <c r="K380" s="78">
        <v>1060</v>
      </c>
      <c r="L380" s="79" t="s">
        <v>1173</v>
      </c>
      <c r="M380" s="77">
        <v>326</v>
      </c>
      <c r="N380" s="76">
        <v>400</v>
      </c>
      <c r="O380" s="77">
        <v>3380.2816901408455</v>
      </c>
      <c r="P380" s="76"/>
      <c r="Q380" s="76">
        <v>1334</v>
      </c>
      <c r="R380" s="78">
        <v>4400</v>
      </c>
      <c r="S380" s="76" t="s">
        <v>1174</v>
      </c>
      <c r="T380" s="77">
        <v>120</v>
      </c>
      <c r="U380" s="76">
        <v>515</v>
      </c>
      <c r="V380" s="77">
        <v>4352.1126760563384</v>
      </c>
      <c r="W380" s="76">
        <v>2.42</v>
      </c>
      <c r="X380" s="76">
        <v>1067</v>
      </c>
      <c r="Y380" s="78">
        <v>1200</v>
      </c>
    </row>
    <row r="381" spans="1:25" x14ac:dyDescent="0.3">
      <c r="A381" s="69" t="s">
        <v>783</v>
      </c>
      <c r="B381" s="59" t="s">
        <v>778</v>
      </c>
      <c r="C381" s="49">
        <v>10</v>
      </c>
      <c r="D381" s="50" t="s">
        <v>372</v>
      </c>
      <c r="E381" s="80" t="s">
        <v>941</v>
      </c>
      <c r="F381" s="81">
        <v>310</v>
      </c>
      <c r="G381" s="80">
        <v>1150</v>
      </c>
      <c r="H381" s="81">
        <v>2300</v>
      </c>
      <c r="I381" s="80"/>
      <c r="J381" s="80">
        <v>830</v>
      </c>
      <c r="K381" s="82">
        <v>2250</v>
      </c>
      <c r="L381" s="83" t="s">
        <v>1030</v>
      </c>
      <c r="M381" s="81">
        <v>230</v>
      </c>
      <c r="N381" s="80">
        <v>1750</v>
      </c>
      <c r="O381" s="81">
        <v>3500</v>
      </c>
      <c r="P381" s="80">
        <v>5.05</v>
      </c>
      <c r="Q381" s="80">
        <v>830</v>
      </c>
      <c r="R381" s="82">
        <v>8000</v>
      </c>
      <c r="S381" s="80" t="s">
        <v>1031</v>
      </c>
      <c r="T381" s="81">
        <v>92</v>
      </c>
      <c r="U381" s="80">
        <v>1750</v>
      </c>
      <c r="V381" s="81">
        <v>3500</v>
      </c>
      <c r="W381" s="80">
        <v>5.05</v>
      </c>
      <c r="X381" s="80">
        <v>830</v>
      </c>
      <c r="Y381" s="82">
        <v>1900</v>
      </c>
    </row>
    <row r="382" spans="1:25" x14ac:dyDescent="0.3">
      <c r="A382" s="69" t="s">
        <v>783</v>
      </c>
      <c r="B382" s="59" t="s">
        <v>778</v>
      </c>
      <c r="C382" s="49">
        <v>10</v>
      </c>
      <c r="D382" s="50" t="s">
        <v>373</v>
      </c>
      <c r="E382" s="80" t="s">
        <v>941</v>
      </c>
      <c r="F382" s="81">
        <v>310</v>
      </c>
      <c r="G382" s="80">
        <v>1150</v>
      </c>
      <c r="H382" s="81">
        <v>2300</v>
      </c>
      <c r="I382" s="80"/>
      <c r="J382" s="80">
        <v>830</v>
      </c>
      <c r="K382" s="82">
        <v>2250</v>
      </c>
      <c r="L382" s="83" t="s">
        <v>1030</v>
      </c>
      <c r="M382" s="81">
        <v>230</v>
      </c>
      <c r="N382" s="80">
        <v>1750</v>
      </c>
      <c r="O382" s="81">
        <v>3500</v>
      </c>
      <c r="P382" s="80">
        <v>5.05</v>
      </c>
      <c r="Q382" s="80">
        <v>830</v>
      </c>
      <c r="R382" s="82">
        <v>8000</v>
      </c>
      <c r="S382" s="80" t="s">
        <v>1031</v>
      </c>
      <c r="T382" s="81">
        <v>92</v>
      </c>
      <c r="U382" s="80">
        <v>1750</v>
      </c>
      <c r="V382" s="81">
        <v>3500</v>
      </c>
      <c r="W382" s="80">
        <v>5.05</v>
      </c>
      <c r="X382" s="80">
        <v>830</v>
      </c>
      <c r="Y382" s="82">
        <v>1900</v>
      </c>
    </row>
    <row r="383" spans="1:25" x14ac:dyDescent="0.3">
      <c r="A383" s="70" t="s">
        <v>783</v>
      </c>
      <c r="B383" s="60" t="s">
        <v>88</v>
      </c>
      <c r="C383" s="45">
        <v>2</v>
      </c>
      <c r="D383" s="46" t="s">
        <v>374</v>
      </c>
      <c r="E383" s="76" t="s">
        <v>1144</v>
      </c>
      <c r="F383" s="77">
        <v>42</v>
      </c>
      <c r="G383" s="76">
        <v>165</v>
      </c>
      <c r="H383" s="77">
        <v>1100</v>
      </c>
      <c r="I383" s="76">
        <v>1.0900000000000001</v>
      </c>
      <c r="J383" s="76">
        <v>265</v>
      </c>
      <c r="K383" s="78">
        <v>42</v>
      </c>
      <c r="L383" s="76" t="s">
        <v>1175</v>
      </c>
      <c r="M383" s="76" t="s">
        <v>1175</v>
      </c>
      <c r="N383" s="76" t="s">
        <v>1175</v>
      </c>
      <c r="O383" s="76" t="s">
        <v>1175</v>
      </c>
      <c r="P383" s="76" t="s">
        <v>1175</v>
      </c>
      <c r="Q383" s="76" t="s">
        <v>1175</v>
      </c>
      <c r="R383" s="76" t="s">
        <v>1175</v>
      </c>
      <c r="S383" s="76" t="s">
        <v>1175</v>
      </c>
      <c r="T383" s="76" t="s">
        <v>1175</v>
      </c>
      <c r="U383" s="76" t="s">
        <v>1175</v>
      </c>
      <c r="V383" s="76" t="s">
        <v>1175</v>
      </c>
      <c r="W383" s="76" t="s">
        <v>1175</v>
      </c>
      <c r="X383" s="76" t="s">
        <v>1175</v>
      </c>
      <c r="Y383" s="76" t="s">
        <v>1175</v>
      </c>
    </row>
    <row r="384" spans="1:25" x14ac:dyDescent="0.3">
      <c r="A384" s="69" t="s">
        <v>783</v>
      </c>
      <c r="B384" s="68" t="s">
        <v>88</v>
      </c>
      <c r="C384" s="49">
        <v>3</v>
      </c>
      <c r="D384" s="50" t="s">
        <v>375</v>
      </c>
      <c r="E384" s="80" t="s">
        <v>1213</v>
      </c>
      <c r="F384" s="81">
        <v>44</v>
      </c>
      <c r="G384" s="80">
        <v>280</v>
      </c>
      <c r="H384" s="81">
        <v>1400</v>
      </c>
      <c r="I384" s="80">
        <v>1.39</v>
      </c>
      <c r="J384" s="80">
        <v>410</v>
      </c>
      <c r="K384" s="82">
        <v>83</v>
      </c>
      <c r="L384" s="83" t="s">
        <v>1212</v>
      </c>
      <c r="M384" s="81">
        <v>92</v>
      </c>
      <c r="N384" s="80">
        <v>180</v>
      </c>
      <c r="O384" s="81">
        <v>900</v>
      </c>
      <c r="P384" s="80"/>
      <c r="Q384" s="80">
        <v>410</v>
      </c>
      <c r="R384" s="82">
        <v>2800</v>
      </c>
      <c r="S384" s="80" t="s">
        <v>1211</v>
      </c>
      <c r="T384" s="81">
        <v>71</v>
      </c>
      <c r="U384" s="80">
        <v>180</v>
      </c>
      <c r="V384" s="81">
        <v>900</v>
      </c>
      <c r="W384" s="80"/>
      <c r="X384" s="80">
        <v>410</v>
      </c>
      <c r="Y384" s="82">
        <v>83</v>
      </c>
    </row>
    <row r="385" spans="1:25" x14ac:dyDescent="0.3">
      <c r="A385" s="70" t="s">
        <v>783</v>
      </c>
      <c r="B385" s="60" t="s">
        <v>88</v>
      </c>
      <c r="C385" s="45">
        <v>3</v>
      </c>
      <c r="D385" s="46" t="s">
        <v>376</v>
      </c>
      <c r="E385" s="76" t="s">
        <v>1213</v>
      </c>
      <c r="F385" s="77">
        <v>44</v>
      </c>
      <c r="G385" s="76">
        <v>280</v>
      </c>
      <c r="H385" s="77">
        <v>1400</v>
      </c>
      <c r="I385" s="76">
        <v>1.39</v>
      </c>
      <c r="J385" s="76">
        <v>410</v>
      </c>
      <c r="K385" s="78">
        <v>83</v>
      </c>
      <c r="L385" s="79" t="s">
        <v>1212</v>
      </c>
      <c r="M385" s="77">
        <v>92</v>
      </c>
      <c r="N385" s="76">
        <v>180</v>
      </c>
      <c r="O385" s="77">
        <v>900</v>
      </c>
      <c r="P385" s="76"/>
      <c r="Q385" s="76">
        <v>410</v>
      </c>
      <c r="R385" s="78">
        <v>2800</v>
      </c>
      <c r="S385" s="76" t="s">
        <v>1211</v>
      </c>
      <c r="T385" s="77">
        <v>71</v>
      </c>
      <c r="U385" s="76">
        <v>180</v>
      </c>
      <c r="V385" s="77">
        <v>900</v>
      </c>
      <c r="W385" s="76"/>
      <c r="X385" s="76">
        <v>410</v>
      </c>
      <c r="Y385" s="78">
        <v>83</v>
      </c>
    </row>
    <row r="386" spans="1:25" x14ac:dyDescent="0.3">
      <c r="A386" s="70" t="s">
        <v>783</v>
      </c>
      <c r="B386" s="60" t="s">
        <v>88</v>
      </c>
      <c r="C386" s="45">
        <v>4</v>
      </c>
      <c r="D386" s="46" t="s">
        <v>377</v>
      </c>
      <c r="E386" s="76" t="s">
        <v>1213</v>
      </c>
      <c r="F386" s="77">
        <v>44</v>
      </c>
      <c r="G386" s="76">
        <v>280</v>
      </c>
      <c r="H386" s="77">
        <v>1750</v>
      </c>
      <c r="I386" s="76">
        <v>1.39</v>
      </c>
      <c r="J386" s="76">
        <v>410</v>
      </c>
      <c r="K386" s="78">
        <v>83</v>
      </c>
      <c r="L386" s="79" t="s">
        <v>1212</v>
      </c>
      <c r="M386" s="77">
        <v>92</v>
      </c>
      <c r="N386" s="76">
        <v>180</v>
      </c>
      <c r="O386" s="77">
        <v>1125</v>
      </c>
      <c r="P386" s="76"/>
      <c r="Q386" s="76">
        <v>410</v>
      </c>
      <c r="R386" s="78">
        <v>2800</v>
      </c>
      <c r="S386" s="76" t="s">
        <v>1211</v>
      </c>
      <c r="T386" s="77">
        <v>71</v>
      </c>
      <c r="U386" s="76">
        <v>180</v>
      </c>
      <c r="V386" s="77">
        <v>1125</v>
      </c>
      <c r="W386" s="76"/>
      <c r="X386" s="76">
        <v>410</v>
      </c>
      <c r="Y386" s="78">
        <v>83</v>
      </c>
    </row>
    <row r="387" spans="1:25" x14ac:dyDescent="0.3">
      <c r="A387" s="70" t="s">
        <v>783</v>
      </c>
      <c r="B387" s="60" t="s">
        <v>88</v>
      </c>
      <c r="C387" s="45">
        <v>5</v>
      </c>
      <c r="D387" s="46" t="s">
        <v>378</v>
      </c>
      <c r="E387" s="76" t="s">
        <v>1147</v>
      </c>
      <c r="F387" s="77">
        <v>57</v>
      </c>
      <c r="G387" s="76">
        <v>450</v>
      </c>
      <c r="H387" s="77">
        <v>2093.0232558139537</v>
      </c>
      <c r="I387" s="76">
        <v>2.2200000000000002</v>
      </c>
      <c r="J387" s="76">
        <v>270</v>
      </c>
      <c r="K387" s="78">
        <v>250</v>
      </c>
      <c r="L387" s="76" t="s">
        <v>1175</v>
      </c>
      <c r="M387" s="76" t="s">
        <v>1175</v>
      </c>
      <c r="N387" s="76" t="s">
        <v>1175</v>
      </c>
      <c r="O387" s="76" t="s">
        <v>1175</v>
      </c>
      <c r="P387" s="76" t="s">
        <v>1175</v>
      </c>
      <c r="Q387" s="76" t="s">
        <v>1175</v>
      </c>
      <c r="R387" s="76" t="s">
        <v>1175</v>
      </c>
      <c r="S387" s="76" t="s">
        <v>1175</v>
      </c>
      <c r="T387" s="76" t="s">
        <v>1175</v>
      </c>
      <c r="U387" s="76" t="s">
        <v>1175</v>
      </c>
      <c r="V387" s="76" t="s">
        <v>1175</v>
      </c>
      <c r="W387" s="76" t="s">
        <v>1175</v>
      </c>
      <c r="X387" s="76" t="s">
        <v>1175</v>
      </c>
      <c r="Y387" s="76" t="s">
        <v>1175</v>
      </c>
    </row>
    <row r="388" spans="1:25" x14ac:dyDescent="0.3">
      <c r="A388" s="70" t="s">
        <v>783</v>
      </c>
      <c r="B388" s="60" t="s">
        <v>88</v>
      </c>
      <c r="C388" s="45">
        <v>6</v>
      </c>
      <c r="D388" s="46" t="s">
        <v>379</v>
      </c>
      <c r="E388" s="76" t="s">
        <v>1147</v>
      </c>
      <c r="F388" s="77">
        <v>57</v>
      </c>
      <c r="G388" s="76">
        <v>450</v>
      </c>
      <c r="H388" s="77">
        <v>2000</v>
      </c>
      <c r="I388" s="76">
        <v>2.2200000000000002</v>
      </c>
      <c r="J388" s="76">
        <v>270</v>
      </c>
      <c r="K388" s="78">
        <v>250</v>
      </c>
      <c r="L388" s="76" t="s">
        <v>1175</v>
      </c>
      <c r="M388" s="76" t="s">
        <v>1175</v>
      </c>
      <c r="N388" s="76" t="s">
        <v>1175</v>
      </c>
      <c r="O388" s="76" t="s">
        <v>1175</v>
      </c>
      <c r="P388" s="76" t="s">
        <v>1175</v>
      </c>
      <c r="Q388" s="76" t="s">
        <v>1175</v>
      </c>
      <c r="R388" s="76" t="s">
        <v>1175</v>
      </c>
      <c r="S388" s="76" t="s">
        <v>1175</v>
      </c>
      <c r="T388" s="76" t="s">
        <v>1175</v>
      </c>
      <c r="U388" s="76" t="s">
        <v>1175</v>
      </c>
      <c r="V388" s="76" t="s">
        <v>1175</v>
      </c>
      <c r="W388" s="76" t="s">
        <v>1175</v>
      </c>
      <c r="X388" s="76" t="s">
        <v>1175</v>
      </c>
      <c r="Y388" s="76" t="s">
        <v>1175</v>
      </c>
    </row>
    <row r="389" spans="1:25" x14ac:dyDescent="0.3">
      <c r="A389" s="70" t="s">
        <v>783</v>
      </c>
      <c r="B389" s="60" t="s">
        <v>88</v>
      </c>
      <c r="C389" s="45">
        <v>7</v>
      </c>
      <c r="D389" s="46" t="s">
        <v>380</v>
      </c>
      <c r="E389" s="76" t="s">
        <v>1148</v>
      </c>
      <c r="F389" s="77">
        <v>70</v>
      </c>
      <c r="G389" s="76">
        <v>900</v>
      </c>
      <c r="H389" s="77">
        <v>1928.5714285714284</v>
      </c>
      <c r="I389" s="76">
        <v>3.15</v>
      </c>
      <c r="J389" s="76">
        <v>440</v>
      </c>
      <c r="K389" s="78">
        <v>700</v>
      </c>
      <c r="L389" s="79" t="s">
        <v>1149</v>
      </c>
      <c r="M389" s="77">
        <v>75</v>
      </c>
      <c r="N389" s="76">
        <v>900</v>
      </c>
      <c r="O389" s="77">
        <v>1928.5714285714284</v>
      </c>
      <c r="P389" s="76">
        <v>4.5</v>
      </c>
      <c r="Q389" s="76">
        <v>440</v>
      </c>
      <c r="R389" s="78">
        <v>4800</v>
      </c>
      <c r="S389" s="76" t="s">
        <v>1175</v>
      </c>
      <c r="T389" s="76" t="s">
        <v>1175</v>
      </c>
      <c r="U389" s="76" t="s">
        <v>1175</v>
      </c>
      <c r="V389" s="76" t="s">
        <v>1175</v>
      </c>
      <c r="W389" s="76" t="s">
        <v>1175</v>
      </c>
      <c r="X389" s="76" t="s">
        <v>1175</v>
      </c>
      <c r="Y389" s="76" t="s">
        <v>1175</v>
      </c>
    </row>
    <row r="390" spans="1:25" x14ac:dyDescent="0.3">
      <c r="A390" s="70" t="s">
        <v>783</v>
      </c>
      <c r="B390" s="60" t="s">
        <v>88</v>
      </c>
      <c r="C390" s="45">
        <v>8</v>
      </c>
      <c r="D390" s="46" t="s">
        <v>381</v>
      </c>
      <c r="E390" s="76" t="s">
        <v>1150</v>
      </c>
      <c r="F390" s="77">
        <v>90</v>
      </c>
      <c r="G390" s="76">
        <v>1250</v>
      </c>
      <c r="H390" s="77">
        <v>2272.7272727272725</v>
      </c>
      <c r="I390" s="76">
        <v>3.67</v>
      </c>
      <c r="J390" s="76">
        <v>480</v>
      </c>
      <c r="K390" s="78">
        <v>1220</v>
      </c>
      <c r="L390" s="76" t="s">
        <v>1151</v>
      </c>
      <c r="M390" s="77">
        <v>258</v>
      </c>
      <c r="N390" s="76">
        <v>750</v>
      </c>
      <c r="O390" s="77">
        <v>1363.6363636363635</v>
      </c>
      <c r="P390" s="76"/>
      <c r="Q390" s="76">
        <v>480</v>
      </c>
      <c r="R390" s="78">
        <v>1400</v>
      </c>
      <c r="S390" s="79" t="s">
        <v>1152</v>
      </c>
      <c r="T390" s="77">
        <v>90</v>
      </c>
      <c r="U390" s="76">
        <v>1250</v>
      </c>
      <c r="V390" s="77">
        <v>2272.7272727272725</v>
      </c>
      <c r="W390" s="76">
        <v>5.26</v>
      </c>
      <c r="X390" s="76">
        <v>480</v>
      </c>
      <c r="Y390" s="78">
        <v>6000</v>
      </c>
    </row>
    <row r="391" spans="1:25" x14ac:dyDescent="0.3">
      <c r="A391" s="70" t="s">
        <v>783</v>
      </c>
      <c r="B391" s="60" t="s">
        <v>88</v>
      </c>
      <c r="C391" s="45">
        <v>9</v>
      </c>
      <c r="D391" s="46" t="s">
        <v>382</v>
      </c>
      <c r="E391" s="76" t="s">
        <v>1213</v>
      </c>
      <c r="F391" s="77">
        <v>92</v>
      </c>
      <c r="G391" s="76">
        <v>1750</v>
      </c>
      <c r="H391" s="77">
        <v>2548.5436893203878</v>
      </c>
      <c r="I391" s="76">
        <v>5.05</v>
      </c>
      <c r="J391" s="76">
        <v>440</v>
      </c>
      <c r="K391" s="78">
        <v>1830</v>
      </c>
      <c r="L391" s="79" t="s">
        <v>1120</v>
      </c>
      <c r="M391" s="77">
        <v>97</v>
      </c>
      <c r="N391" s="76">
        <v>1750</v>
      </c>
      <c r="O391" s="77">
        <v>2548.5436893203878</v>
      </c>
      <c r="P391" s="76">
        <v>7.32</v>
      </c>
      <c r="Q391" s="76">
        <v>440</v>
      </c>
      <c r="R391" s="78">
        <v>7200</v>
      </c>
      <c r="S391" s="76" t="s">
        <v>1175</v>
      </c>
      <c r="T391" s="76" t="s">
        <v>1175</v>
      </c>
      <c r="U391" s="76" t="s">
        <v>1175</v>
      </c>
      <c r="V391" s="76" t="s">
        <v>1175</v>
      </c>
      <c r="W391" s="76" t="s">
        <v>1175</v>
      </c>
      <c r="X391" s="76" t="s">
        <v>1175</v>
      </c>
      <c r="Y391" s="76" t="s">
        <v>1175</v>
      </c>
    </row>
    <row r="392" spans="1:25" x14ac:dyDescent="0.3">
      <c r="A392" s="69" t="s">
        <v>783</v>
      </c>
      <c r="B392" s="61" t="s">
        <v>88</v>
      </c>
      <c r="C392" s="49">
        <v>10</v>
      </c>
      <c r="D392" s="50" t="s">
        <v>383</v>
      </c>
      <c r="E392" s="80" t="s">
        <v>1153</v>
      </c>
      <c r="F392" s="81">
        <v>117</v>
      </c>
      <c r="G392" s="80">
        <v>2200</v>
      </c>
      <c r="H392" s="81">
        <v>2271.9449225473322</v>
      </c>
      <c r="I392" s="80">
        <v>7.76</v>
      </c>
      <c r="J392" s="80">
        <v>395</v>
      </c>
      <c r="K392" s="82">
        <v>2450</v>
      </c>
      <c r="L392" s="83" t="s">
        <v>1154</v>
      </c>
      <c r="M392" s="81">
        <v>117</v>
      </c>
      <c r="N392" s="80">
        <v>2200</v>
      </c>
      <c r="O392" s="81">
        <v>2271.9449225473322</v>
      </c>
      <c r="P392" s="80">
        <v>11.1</v>
      </c>
      <c r="Q392" s="80">
        <v>395</v>
      </c>
      <c r="R392" s="82">
        <v>8000</v>
      </c>
      <c r="S392" s="80" t="s">
        <v>1175</v>
      </c>
      <c r="T392" s="80" t="s">
        <v>1175</v>
      </c>
      <c r="U392" s="80" t="s">
        <v>1175</v>
      </c>
      <c r="V392" s="80" t="s">
        <v>1175</v>
      </c>
      <c r="W392" s="80" t="s">
        <v>1175</v>
      </c>
      <c r="X392" s="80" t="s">
        <v>1175</v>
      </c>
      <c r="Y392" s="80" t="s">
        <v>1175</v>
      </c>
    </row>
    <row r="393" spans="1:25" x14ac:dyDescent="0.3">
      <c r="A393" s="71" t="s">
        <v>780</v>
      </c>
      <c r="B393" s="44" t="s">
        <v>788</v>
      </c>
      <c r="C393" s="45">
        <v>1</v>
      </c>
      <c r="D393" s="46" t="s">
        <v>384</v>
      </c>
      <c r="E393" s="76" t="s">
        <v>1084</v>
      </c>
      <c r="F393" s="77">
        <v>40</v>
      </c>
      <c r="G393" s="76">
        <v>36</v>
      </c>
      <c r="H393" s="77">
        <v>939.13043478260875</v>
      </c>
      <c r="I393" s="76"/>
      <c r="J393" s="76">
        <v>750</v>
      </c>
      <c r="K393" s="78">
        <v>6</v>
      </c>
      <c r="L393" s="79" t="s">
        <v>926</v>
      </c>
      <c r="M393" s="77">
        <v>74</v>
      </c>
      <c r="N393" s="76">
        <v>36</v>
      </c>
      <c r="O393" s="77">
        <v>939.13043478260875</v>
      </c>
      <c r="P393" s="76"/>
      <c r="Q393" s="76">
        <v>938</v>
      </c>
      <c r="R393" s="78">
        <v>800</v>
      </c>
      <c r="S393" s="76" t="s">
        <v>927</v>
      </c>
      <c r="T393" s="77">
        <v>18</v>
      </c>
      <c r="U393" s="76">
        <v>42</v>
      </c>
      <c r="V393" s="77">
        <v>1095.6521739130435</v>
      </c>
      <c r="W393" s="76">
        <v>0.31</v>
      </c>
      <c r="X393" s="76">
        <v>750</v>
      </c>
      <c r="Y393" s="78">
        <v>6</v>
      </c>
    </row>
    <row r="394" spans="1:25" x14ac:dyDescent="0.3">
      <c r="A394" s="71" t="s">
        <v>780</v>
      </c>
      <c r="B394" s="44" t="s">
        <v>788</v>
      </c>
      <c r="C394" s="45">
        <v>2</v>
      </c>
      <c r="D394" s="46" t="s">
        <v>385</v>
      </c>
      <c r="E394" s="76" t="s">
        <v>1160</v>
      </c>
      <c r="F394" s="77">
        <v>49</v>
      </c>
      <c r="G394" s="76">
        <v>45</v>
      </c>
      <c r="H394" s="77">
        <v>1093.6708860759495</v>
      </c>
      <c r="I394" s="76"/>
      <c r="J394" s="76">
        <v>732</v>
      </c>
      <c r="K394" s="78">
        <v>30</v>
      </c>
      <c r="L394" s="79" t="s">
        <v>1161</v>
      </c>
      <c r="M394" s="77">
        <v>71</v>
      </c>
      <c r="N394" s="76">
        <v>45</v>
      </c>
      <c r="O394" s="77">
        <v>1093.6708860759495</v>
      </c>
      <c r="P394" s="76"/>
      <c r="Q394" s="76">
        <v>915</v>
      </c>
      <c r="R394" s="78">
        <v>800</v>
      </c>
      <c r="S394" s="76" t="s">
        <v>1162</v>
      </c>
      <c r="T394" s="77">
        <v>23</v>
      </c>
      <c r="U394" s="76">
        <v>60</v>
      </c>
      <c r="V394" s="77">
        <v>1458.2278481012659</v>
      </c>
      <c r="W394" s="76">
        <v>0.35</v>
      </c>
      <c r="X394" s="76">
        <v>732</v>
      </c>
      <c r="Y394" s="78">
        <v>15</v>
      </c>
    </row>
    <row r="395" spans="1:25" x14ac:dyDescent="0.3">
      <c r="A395" s="71" t="s">
        <v>780</v>
      </c>
      <c r="B395" s="44" t="s">
        <v>788</v>
      </c>
      <c r="C395" s="45">
        <v>3</v>
      </c>
      <c r="D395" s="46" t="s">
        <v>386</v>
      </c>
      <c r="E395" s="76" t="s">
        <v>1124</v>
      </c>
      <c r="F395" s="77">
        <v>81</v>
      </c>
      <c r="G395" s="76">
        <v>70</v>
      </c>
      <c r="H395" s="77">
        <v>1400</v>
      </c>
      <c r="I395" s="76"/>
      <c r="J395" s="76">
        <v>810</v>
      </c>
      <c r="K395" s="78">
        <v>36</v>
      </c>
      <c r="L395" s="79" t="s">
        <v>1125</v>
      </c>
      <c r="M395" s="77">
        <v>130</v>
      </c>
      <c r="N395" s="76">
        <v>70</v>
      </c>
      <c r="O395" s="77">
        <v>1400</v>
      </c>
      <c r="P395" s="76"/>
      <c r="Q395" s="76">
        <v>810</v>
      </c>
      <c r="R395" s="78">
        <v>1600</v>
      </c>
      <c r="S395" s="76" t="s">
        <v>1126</v>
      </c>
      <c r="T395" s="77">
        <v>25</v>
      </c>
      <c r="U395" s="76">
        <v>90</v>
      </c>
      <c r="V395" s="77">
        <v>1800</v>
      </c>
      <c r="W395" s="76">
        <v>0.47</v>
      </c>
      <c r="X395" s="76">
        <v>810</v>
      </c>
      <c r="Y395" s="78">
        <v>19</v>
      </c>
    </row>
    <row r="396" spans="1:25" x14ac:dyDescent="0.3">
      <c r="A396" s="71" t="s">
        <v>780</v>
      </c>
      <c r="B396" s="44" t="s">
        <v>788</v>
      </c>
      <c r="C396" s="45">
        <v>4</v>
      </c>
      <c r="D396" s="46" t="s">
        <v>387</v>
      </c>
      <c r="E396" s="76" t="s">
        <v>1124</v>
      </c>
      <c r="F396" s="77">
        <v>81</v>
      </c>
      <c r="G396" s="76">
        <v>70</v>
      </c>
      <c r="H396" s="77">
        <v>1680</v>
      </c>
      <c r="I396" s="76"/>
      <c r="J396" s="76">
        <v>810</v>
      </c>
      <c r="K396" s="78">
        <v>36</v>
      </c>
      <c r="L396" s="79" t="s">
        <v>1125</v>
      </c>
      <c r="M396" s="77">
        <v>130</v>
      </c>
      <c r="N396" s="76">
        <v>70</v>
      </c>
      <c r="O396" s="77">
        <v>1680</v>
      </c>
      <c r="P396" s="76"/>
      <c r="Q396" s="76">
        <v>810</v>
      </c>
      <c r="R396" s="78">
        <v>1600</v>
      </c>
      <c r="S396" s="76" t="s">
        <v>1126</v>
      </c>
      <c r="T396" s="77">
        <v>25</v>
      </c>
      <c r="U396" s="76">
        <v>90</v>
      </c>
      <c r="V396" s="77">
        <v>2160</v>
      </c>
      <c r="W396" s="76">
        <v>0.47</v>
      </c>
      <c r="X396" s="76">
        <v>810</v>
      </c>
      <c r="Y396" s="78">
        <v>19</v>
      </c>
    </row>
    <row r="397" spans="1:25" x14ac:dyDescent="0.3">
      <c r="A397" s="72" t="s">
        <v>780</v>
      </c>
      <c r="B397" s="48" t="s">
        <v>788</v>
      </c>
      <c r="C397" s="49">
        <v>6</v>
      </c>
      <c r="D397" s="50" t="s">
        <v>388</v>
      </c>
      <c r="E397" s="80" t="s">
        <v>901</v>
      </c>
      <c r="F397" s="81">
        <v>128</v>
      </c>
      <c r="G397" s="80">
        <v>115</v>
      </c>
      <c r="H397" s="81">
        <v>2090.909090909091</v>
      </c>
      <c r="I397" s="80"/>
      <c r="J397" s="80">
        <v>792</v>
      </c>
      <c r="K397" s="82">
        <v>94</v>
      </c>
      <c r="L397" s="83" t="s">
        <v>902</v>
      </c>
      <c r="M397" s="81">
        <v>177</v>
      </c>
      <c r="N397" s="80">
        <v>115</v>
      </c>
      <c r="O397" s="81">
        <v>2090.909090909091</v>
      </c>
      <c r="P397" s="80"/>
      <c r="Q397" s="80">
        <v>990</v>
      </c>
      <c r="R397" s="82">
        <v>2800</v>
      </c>
      <c r="S397" s="80" t="s">
        <v>916</v>
      </c>
      <c r="T397" s="81">
        <v>38</v>
      </c>
      <c r="U397" s="80">
        <v>185</v>
      </c>
      <c r="V397" s="81">
        <v>3363.636363636364</v>
      </c>
      <c r="W397" s="80">
        <v>1.0900000000000001</v>
      </c>
      <c r="X397" s="80">
        <v>792</v>
      </c>
      <c r="Y397" s="82">
        <v>68</v>
      </c>
    </row>
    <row r="398" spans="1:25" x14ac:dyDescent="0.3">
      <c r="A398" s="71" t="s">
        <v>780</v>
      </c>
      <c r="B398" s="44" t="s">
        <v>788</v>
      </c>
      <c r="C398" s="45">
        <v>6</v>
      </c>
      <c r="D398" s="46" t="s">
        <v>389</v>
      </c>
      <c r="E398" s="76" t="s">
        <v>1069</v>
      </c>
      <c r="F398" s="77">
        <v>85</v>
      </c>
      <c r="G398" s="76">
        <v>115</v>
      </c>
      <c r="H398" s="77">
        <v>2406.9767441860467</v>
      </c>
      <c r="I398" s="76"/>
      <c r="J398" s="76">
        <v>700</v>
      </c>
      <c r="K398" s="78">
        <v>56</v>
      </c>
      <c r="L398" s="79" t="s">
        <v>1070</v>
      </c>
      <c r="M398" s="77">
        <v>106</v>
      </c>
      <c r="N398" s="76">
        <v>115</v>
      </c>
      <c r="O398" s="77">
        <v>2406.9767441860467</v>
      </c>
      <c r="P398" s="76"/>
      <c r="Q398" s="76">
        <v>875</v>
      </c>
      <c r="R398" s="78">
        <v>2400</v>
      </c>
      <c r="S398" s="76" t="s">
        <v>1071</v>
      </c>
      <c r="T398" s="77">
        <v>38</v>
      </c>
      <c r="U398" s="76">
        <v>165</v>
      </c>
      <c r="V398" s="77">
        <v>3453.4883720930234</v>
      </c>
      <c r="W398" s="76">
        <v>1.0900000000000001</v>
      </c>
      <c r="X398" s="76">
        <v>700</v>
      </c>
      <c r="Y398" s="78">
        <v>48</v>
      </c>
    </row>
    <row r="399" spans="1:25" x14ac:dyDescent="0.3">
      <c r="A399" s="72" t="s">
        <v>780</v>
      </c>
      <c r="B399" s="48" t="s">
        <v>788</v>
      </c>
      <c r="C399" s="49">
        <v>7</v>
      </c>
      <c r="D399" s="50" t="s">
        <v>390</v>
      </c>
      <c r="E399" s="80" t="s">
        <v>1072</v>
      </c>
      <c r="F399" s="81">
        <v>145</v>
      </c>
      <c r="G399" s="80">
        <v>180</v>
      </c>
      <c r="H399" s="81">
        <v>1963.6363636363635</v>
      </c>
      <c r="I399" s="80"/>
      <c r="J399" s="80">
        <v>793</v>
      </c>
      <c r="K399" s="82">
        <v>170</v>
      </c>
      <c r="L399" s="83" t="s">
        <v>1073</v>
      </c>
      <c r="M399" s="81">
        <v>220</v>
      </c>
      <c r="N399" s="80">
        <v>180</v>
      </c>
      <c r="O399" s="81">
        <v>1963.6363636363635</v>
      </c>
      <c r="P399" s="80"/>
      <c r="Q399" s="80">
        <v>793</v>
      </c>
      <c r="R399" s="82">
        <v>4800</v>
      </c>
      <c r="S399" s="80" t="s">
        <v>1074</v>
      </c>
      <c r="T399" s="81">
        <v>43</v>
      </c>
      <c r="U399" s="80">
        <v>300</v>
      </c>
      <c r="V399" s="81">
        <v>3272.7272727272725</v>
      </c>
      <c r="W399" s="80">
        <v>1.32</v>
      </c>
      <c r="X399" s="80">
        <v>793</v>
      </c>
      <c r="Y399" s="82">
        <v>130</v>
      </c>
    </row>
    <row r="400" spans="1:25" x14ac:dyDescent="0.3">
      <c r="A400" s="71" t="s">
        <v>780</v>
      </c>
      <c r="B400" s="44" t="s">
        <v>788</v>
      </c>
      <c r="C400" s="45">
        <v>7</v>
      </c>
      <c r="D400" s="46" t="s">
        <v>391</v>
      </c>
      <c r="E400" s="76" t="s">
        <v>1078</v>
      </c>
      <c r="F400" s="77">
        <v>181</v>
      </c>
      <c r="G400" s="76">
        <v>250</v>
      </c>
      <c r="H400" s="77">
        <v>1724.1379310344828</v>
      </c>
      <c r="I400" s="76"/>
      <c r="J400" s="76">
        <v>900</v>
      </c>
      <c r="K400" s="78">
        <v>252</v>
      </c>
      <c r="L400" s="79" t="s">
        <v>1079</v>
      </c>
      <c r="M400" s="77">
        <v>241</v>
      </c>
      <c r="N400" s="76">
        <v>250</v>
      </c>
      <c r="O400" s="77">
        <v>1724.1379310344828</v>
      </c>
      <c r="P400" s="76"/>
      <c r="Q400" s="76">
        <v>1125</v>
      </c>
      <c r="R400" s="78">
        <v>4400</v>
      </c>
      <c r="S400" s="76" t="s">
        <v>1080</v>
      </c>
      <c r="T400" s="77">
        <v>50</v>
      </c>
      <c r="U400" s="76">
        <v>330</v>
      </c>
      <c r="V400" s="77">
        <v>2275.8620689655172</v>
      </c>
      <c r="W400" s="76">
        <v>1.76</v>
      </c>
      <c r="X400" s="76">
        <v>900</v>
      </c>
      <c r="Y400" s="78">
        <v>252</v>
      </c>
    </row>
    <row r="401" spans="1:25" x14ac:dyDescent="0.3">
      <c r="A401" s="71" t="s">
        <v>780</v>
      </c>
      <c r="B401" s="44" t="s">
        <v>788</v>
      </c>
      <c r="C401" s="45">
        <v>8</v>
      </c>
      <c r="D401" s="46" t="s">
        <v>392</v>
      </c>
      <c r="E401" s="76" t="s">
        <v>1078</v>
      </c>
      <c r="F401" s="77">
        <v>189</v>
      </c>
      <c r="G401" s="76">
        <v>250</v>
      </c>
      <c r="H401" s="77">
        <v>1898.7341772151897</v>
      </c>
      <c r="I401" s="76"/>
      <c r="J401" s="76">
        <v>920</v>
      </c>
      <c r="K401" s="78">
        <v>252</v>
      </c>
      <c r="L401" s="79" t="s">
        <v>1079</v>
      </c>
      <c r="M401" s="77">
        <v>244</v>
      </c>
      <c r="N401" s="76">
        <v>250</v>
      </c>
      <c r="O401" s="77">
        <v>1898.7341772151897</v>
      </c>
      <c r="P401" s="76"/>
      <c r="Q401" s="76">
        <v>1150</v>
      </c>
      <c r="R401" s="78">
        <v>4400</v>
      </c>
      <c r="S401" s="76" t="s">
        <v>1080</v>
      </c>
      <c r="T401" s="77">
        <v>50</v>
      </c>
      <c r="U401" s="76">
        <v>330</v>
      </c>
      <c r="V401" s="77">
        <v>2506.3291139240505</v>
      </c>
      <c r="W401" s="76">
        <v>1.76</v>
      </c>
      <c r="X401" s="76">
        <v>920</v>
      </c>
      <c r="Y401" s="78">
        <v>252</v>
      </c>
    </row>
    <row r="402" spans="1:25" x14ac:dyDescent="0.3">
      <c r="A402" s="71" t="s">
        <v>780</v>
      </c>
      <c r="B402" s="52" t="s">
        <v>789</v>
      </c>
      <c r="C402" s="45">
        <v>5</v>
      </c>
      <c r="D402" s="46" t="s">
        <v>393</v>
      </c>
      <c r="E402" s="76" t="s">
        <v>1066</v>
      </c>
      <c r="F402" s="77">
        <v>112</v>
      </c>
      <c r="G402" s="76">
        <v>85</v>
      </c>
      <c r="H402" s="77">
        <v>2217.3913043478265</v>
      </c>
      <c r="I402" s="76"/>
      <c r="J402" s="76">
        <v>990</v>
      </c>
      <c r="K402" s="78">
        <v>56</v>
      </c>
      <c r="L402" s="79" t="s">
        <v>1067</v>
      </c>
      <c r="M402" s="77">
        <v>189</v>
      </c>
      <c r="N402" s="76">
        <v>85</v>
      </c>
      <c r="O402" s="77">
        <v>2217.3913043478265</v>
      </c>
      <c r="P402" s="76"/>
      <c r="Q402" s="76">
        <v>1238</v>
      </c>
      <c r="R402" s="78">
        <v>2800</v>
      </c>
      <c r="S402" s="76" t="s">
        <v>1068</v>
      </c>
      <c r="T402" s="77">
        <v>29</v>
      </c>
      <c r="U402" s="76">
        <v>95</v>
      </c>
      <c r="V402" s="77">
        <v>2478.2608695652175</v>
      </c>
      <c r="W402" s="76">
        <v>0.66</v>
      </c>
      <c r="X402" s="76">
        <v>990</v>
      </c>
      <c r="Y402" s="78">
        <v>28</v>
      </c>
    </row>
    <row r="403" spans="1:25" x14ac:dyDescent="0.3">
      <c r="A403" s="71" t="s">
        <v>780</v>
      </c>
      <c r="B403" s="52" t="s">
        <v>789</v>
      </c>
      <c r="C403" s="45">
        <v>6</v>
      </c>
      <c r="D403" s="46" t="s">
        <v>394</v>
      </c>
      <c r="E403" s="76" t="s">
        <v>1075</v>
      </c>
      <c r="F403" s="77">
        <v>128</v>
      </c>
      <c r="G403" s="76">
        <v>160</v>
      </c>
      <c r="H403" s="77">
        <v>1920</v>
      </c>
      <c r="I403" s="76"/>
      <c r="J403" s="76">
        <v>792</v>
      </c>
      <c r="K403" s="78">
        <v>109</v>
      </c>
      <c r="L403" s="79" t="s">
        <v>1076</v>
      </c>
      <c r="M403" s="77">
        <v>172</v>
      </c>
      <c r="N403" s="76">
        <v>160</v>
      </c>
      <c r="O403" s="77">
        <v>1920</v>
      </c>
      <c r="P403" s="76"/>
      <c r="Q403" s="76">
        <v>990</v>
      </c>
      <c r="R403" s="78">
        <v>2800</v>
      </c>
      <c r="S403" s="76" t="s">
        <v>1077</v>
      </c>
      <c r="T403" s="77">
        <v>43</v>
      </c>
      <c r="U403" s="76">
        <v>280</v>
      </c>
      <c r="V403" s="77">
        <v>3360</v>
      </c>
      <c r="W403" s="76">
        <v>1.32</v>
      </c>
      <c r="X403" s="76">
        <v>792</v>
      </c>
      <c r="Y403" s="78">
        <v>98</v>
      </c>
    </row>
    <row r="404" spans="1:25" x14ac:dyDescent="0.3">
      <c r="A404" s="71" t="s">
        <v>780</v>
      </c>
      <c r="B404" s="52" t="s">
        <v>789</v>
      </c>
      <c r="C404" s="45">
        <v>7</v>
      </c>
      <c r="D404" s="46" t="s">
        <v>395</v>
      </c>
      <c r="E404" s="76" t="s">
        <v>1078</v>
      </c>
      <c r="F404" s="77">
        <v>175</v>
      </c>
      <c r="G404" s="76">
        <v>250</v>
      </c>
      <c r="H404" s="77">
        <v>1612.9032258064515</v>
      </c>
      <c r="I404" s="76"/>
      <c r="J404" s="76">
        <v>895</v>
      </c>
      <c r="K404" s="78">
        <v>252</v>
      </c>
      <c r="L404" s="79" t="s">
        <v>1079</v>
      </c>
      <c r="M404" s="77">
        <v>235</v>
      </c>
      <c r="N404" s="76">
        <v>250</v>
      </c>
      <c r="O404" s="77">
        <v>1612.9032258064515</v>
      </c>
      <c r="P404" s="76"/>
      <c r="Q404" s="76">
        <v>1119</v>
      </c>
      <c r="R404" s="78">
        <v>4400</v>
      </c>
      <c r="S404" s="76" t="s">
        <v>1080</v>
      </c>
      <c r="T404" s="77">
        <v>50</v>
      </c>
      <c r="U404" s="76">
        <v>330</v>
      </c>
      <c r="V404" s="77">
        <v>2129.0322580645161</v>
      </c>
      <c r="W404" s="76">
        <v>1.76</v>
      </c>
      <c r="X404" s="76">
        <v>895</v>
      </c>
      <c r="Y404" s="78">
        <v>252</v>
      </c>
    </row>
    <row r="405" spans="1:25" x14ac:dyDescent="0.3">
      <c r="A405" s="72" t="s">
        <v>780</v>
      </c>
      <c r="B405" s="51" t="s">
        <v>789</v>
      </c>
      <c r="C405" s="49">
        <v>8</v>
      </c>
      <c r="D405" s="50" t="s">
        <v>396</v>
      </c>
      <c r="E405" s="80" t="s">
        <v>956</v>
      </c>
      <c r="F405" s="81">
        <v>173</v>
      </c>
      <c r="G405" s="80">
        <v>240</v>
      </c>
      <c r="H405" s="81">
        <v>1894.7368421052633</v>
      </c>
      <c r="I405" s="80"/>
      <c r="J405" s="80">
        <v>914</v>
      </c>
      <c r="K405" s="82">
        <v>305</v>
      </c>
      <c r="L405" s="83" t="s">
        <v>957</v>
      </c>
      <c r="M405" s="81">
        <v>250</v>
      </c>
      <c r="N405" s="80">
        <v>240</v>
      </c>
      <c r="O405" s="81">
        <v>1894.7368421052633</v>
      </c>
      <c r="P405" s="80"/>
      <c r="Q405" s="80">
        <v>1219</v>
      </c>
      <c r="R405" s="82">
        <v>4000</v>
      </c>
      <c r="S405" s="80" t="s">
        <v>958</v>
      </c>
      <c r="T405" s="81">
        <v>45</v>
      </c>
      <c r="U405" s="80">
        <v>320</v>
      </c>
      <c r="V405" s="81">
        <v>2526.3157894736842</v>
      </c>
      <c r="W405" s="80">
        <v>1.46</v>
      </c>
      <c r="X405" s="80">
        <v>732</v>
      </c>
      <c r="Y405" s="82">
        <v>230</v>
      </c>
    </row>
    <row r="406" spans="1:25" x14ac:dyDescent="0.3">
      <c r="A406" s="72" t="s">
        <v>780</v>
      </c>
      <c r="B406" s="51" t="s">
        <v>789</v>
      </c>
      <c r="C406" s="49">
        <v>8</v>
      </c>
      <c r="D406" s="50" t="s">
        <v>397</v>
      </c>
      <c r="E406" s="80" t="s">
        <v>1078</v>
      </c>
      <c r="F406" s="81">
        <v>181</v>
      </c>
      <c r="G406" s="80">
        <v>250</v>
      </c>
      <c r="H406" s="81">
        <v>1724.1379310344828</v>
      </c>
      <c r="I406" s="80"/>
      <c r="J406" s="80">
        <v>900</v>
      </c>
      <c r="K406" s="82">
        <v>252</v>
      </c>
      <c r="L406" s="83" t="s">
        <v>1079</v>
      </c>
      <c r="M406" s="81">
        <v>241</v>
      </c>
      <c r="N406" s="80">
        <v>250</v>
      </c>
      <c r="O406" s="81">
        <v>1724.1379310344828</v>
      </c>
      <c r="P406" s="80"/>
      <c r="Q406" s="80">
        <v>1125</v>
      </c>
      <c r="R406" s="82">
        <v>4400</v>
      </c>
      <c r="S406" s="80" t="s">
        <v>1080</v>
      </c>
      <c r="T406" s="81">
        <v>50</v>
      </c>
      <c r="U406" s="80">
        <v>330</v>
      </c>
      <c r="V406" s="81">
        <v>2275.8620689655172</v>
      </c>
      <c r="W406" s="80">
        <v>1.76</v>
      </c>
      <c r="X406" s="80">
        <v>900</v>
      </c>
      <c r="Y406" s="82">
        <v>252</v>
      </c>
    </row>
    <row r="407" spans="1:25" x14ac:dyDescent="0.3">
      <c r="A407" s="72" t="s">
        <v>780</v>
      </c>
      <c r="B407" s="51" t="s">
        <v>789</v>
      </c>
      <c r="C407" s="49">
        <v>8</v>
      </c>
      <c r="D407" s="50" t="s">
        <v>398</v>
      </c>
      <c r="E407" s="80" t="s">
        <v>1088</v>
      </c>
      <c r="F407" s="81">
        <v>175</v>
      </c>
      <c r="G407" s="80">
        <v>390</v>
      </c>
      <c r="H407" s="81">
        <v>1746.2686567164178</v>
      </c>
      <c r="I407" s="80"/>
      <c r="J407" s="80">
        <v>800</v>
      </c>
      <c r="K407" s="82">
        <v>1025</v>
      </c>
      <c r="L407" s="83" t="s">
        <v>1089</v>
      </c>
      <c r="M407" s="81">
        <v>250</v>
      </c>
      <c r="N407" s="80">
        <v>390</v>
      </c>
      <c r="O407" s="81">
        <v>1746.2686567164178</v>
      </c>
      <c r="P407" s="80"/>
      <c r="Q407" s="80">
        <v>640</v>
      </c>
      <c r="R407" s="82">
        <v>5600</v>
      </c>
      <c r="S407" s="80" t="s">
        <v>1090</v>
      </c>
      <c r="T407" s="81">
        <v>61</v>
      </c>
      <c r="U407" s="80">
        <v>530</v>
      </c>
      <c r="V407" s="81">
        <v>2373.1343283582087</v>
      </c>
      <c r="W407" s="80">
        <v>2.4900000000000002</v>
      </c>
      <c r="X407" s="80">
        <v>800</v>
      </c>
      <c r="Y407" s="82">
        <v>608</v>
      </c>
    </row>
    <row r="408" spans="1:25" x14ac:dyDescent="0.3">
      <c r="A408" s="71" t="s">
        <v>780</v>
      </c>
      <c r="B408" s="52" t="s">
        <v>789</v>
      </c>
      <c r="C408" s="45">
        <v>8</v>
      </c>
      <c r="D408" s="46" t="s">
        <v>399</v>
      </c>
      <c r="E408" s="76" t="s">
        <v>1088</v>
      </c>
      <c r="F408" s="77">
        <v>175</v>
      </c>
      <c r="G408" s="76">
        <v>390</v>
      </c>
      <c r="H408" s="77">
        <v>1560</v>
      </c>
      <c r="I408" s="76"/>
      <c r="J408" s="76">
        <v>800</v>
      </c>
      <c r="K408" s="78">
        <v>1025</v>
      </c>
      <c r="L408" s="79" t="s">
        <v>1089</v>
      </c>
      <c r="M408" s="77">
        <v>250</v>
      </c>
      <c r="N408" s="76">
        <v>390</v>
      </c>
      <c r="O408" s="77">
        <v>1560</v>
      </c>
      <c r="P408" s="76"/>
      <c r="Q408" s="76">
        <v>640</v>
      </c>
      <c r="R408" s="78">
        <v>5600</v>
      </c>
      <c r="S408" s="76" t="s">
        <v>1090</v>
      </c>
      <c r="T408" s="77">
        <v>61</v>
      </c>
      <c r="U408" s="76">
        <v>530</v>
      </c>
      <c r="V408" s="77">
        <v>2120</v>
      </c>
      <c r="W408" s="76">
        <v>2.4900000000000002</v>
      </c>
      <c r="X408" s="76">
        <v>800</v>
      </c>
      <c r="Y408" s="78">
        <v>608</v>
      </c>
    </row>
    <row r="409" spans="1:25" x14ac:dyDescent="0.3">
      <c r="A409" s="71" t="s">
        <v>780</v>
      </c>
      <c r="B409" s="52" t="s">
        <v>789</v>
      </c>
      <c r="C409" s="45">
        <v>9</v>
      </c>
      <c r="D409" s="46" t="s">
        <v>400</v>
      </c>
      <c r="E409" s="76" t="s">
        <v>1094</v>
      </c>
      <c r="F409" s="77">
        <v>249</v>
      </c>
      <c r="G409" s="76">
        <v>440</v>
      </c>
      <c r="H409" s="77">
        <v>2200</v>
      </c>
      <c r="I409" s="76"/>
      <c r="J409" s="76">
        <v>950</v>
      </c>
      <c r="K409" s="78">
        <v>1065</v>
      </c>
      <c r="L409" s="79" t="s">
        <v>1095</v>
      </c>
      <c r="M409" s="77">
        <v>340</v>
      </c>
      <c r="N409" s="76">
        <v>440</v>
      </c>
      <c r="O409" s="77">
        <v>2200</v>
      </c>
      <c r="P409" s="76"/>
      <c r="Q409" s="76">
        <v>950</v>
      </c>
      <c r="R409" s="78">
        <v>4800</v>
      </c>
      <c r="S409" s="76" t="s">
        <v>1096</v>
      </c>
      <c r="T409" s="77">
        <v>68</v>
      </c>
      <c r="U409" s="76">
        <v>530</v>
      </c>
      <c r="V409" s="77">
        <v>2650</v>
      </c>
      <c r="W409" s="76">
        <v>2.4900000000000002</v>
      </c>
      <c r="X409" s="76">
        <v>950</v>
      </c>
      <c r="Y409" s="78">
        <v>630</v>
      </c>
    </row>
    <row r="410" spans="1:25" x14ac:dyDescent="0.3">
      <c r="A410" s="72" t="s">
        <v>780</v>
      </c>
      <c r="B410" s="51" t="s">
        <v>789</v>
      </c>
      <c r="C410" s="49">
        <v>10</v>
      </c>
      <c r="D410" s="50" t="s">
        <v>401</v>
      </c>
      <c r="E410" s="80" t="s">
        <v>821</v>
      </c>
      <c r="F410" s="81">
        <v>261</v>
      </c>
      <c r="G410" s="80">
        <v>390</v>
      </c>
      <c r="H410" s="81">
        <v>2294.1176470588239</v>
      </c>
      <c r="I410" s="80"/>
      <c r="J410" s="80">
        <v>1478</v>
      </c>
      <c r="K410" s="82">
        <v>1250</v>
      </c>
      <c r="L410" s="83" t="s">
        <v>822</v>
      </c>
      <c r="M410" s="81">
        <v>330</v>
      </c>
      <c r="N410" s="80">
        <v>390</v>
      </c>
      <c r="O410" s="81">
        <v>2294.1176470588239</v>
      </c>
      <c r="P410" s="80"/>
      <c r="Q410" s="80">
        <v>1173</v>
      </c>
      <c r="R410" s="82">
        <v>4800</v>
      </c>
      <c r="S410" s="80" t="s">
        <v>823</v>
      </c>
      <c r="T410" s="81">
        <v>105</v>
      </c>
      <c r="U410" s="80">
        <v>480</v>
      </c>
      <c r="V410" s="81">
        <v>2823.5294117647063</v>
      </c>
      <c r="W410" s="80">
        <v>1.91</v>
      </c>
      <c r="X410" s="80">
        <v>732</v>
      </c>
      <c r="Y410" s="82">
        <v>910</v>
      </c>
    </row>
    <row r="411" spans="1:25" x14ac:dyDescent="0.3">
      <c r="A411" s="72" t="s">
        <v>780</v>
      </c>
      <c r="B411" s="53" t="s">
        <v>789</v>
      </c>
      <c r="C411" s="49">
        <v>10</v>
      </c>
      <c r="D411" s="50" t="s">
        <v>402</v>
      </c>
      <c r="E411" s="80" t="s">
        <v>1094</v>
      </c>
      <c r="F411" s="81">
        <v>258</v>
      </c>
      <c r="G411" s="80">
        <v>440</v>
      </c>
      <c r="H411" s="81">
        <v>2750</v>
      </c>
      <c r="I411" s="80"/>
      <c r="J411" s="80">
        <v>1000</v>
      </c>
      <c r="K411" s="82">
        <v>1065</v>
      </c>
      <c r="L411" s="83" t="s">
        <v>1095</v>
      </c>
      <c r="M411" s="81">
        <v>340</v>
      </c>
      <c r="N411" s="80">
        <v>440</v>
      </c>
      <c r="O411" s="81">
        <v>2750</v>
      </c>
      <c r="P411" s="80"/>
      <c r="Q411" s="80">
        <v>1000</v>
      </c>
      <c r="R411" s="82">
        <v>4800</v>
      </c>
      <c r="S411" s="80" t="s">
        <v>1096</v>
      </c>
      <c r="T411" s="81">
        <v>68</v>
      </c>
      <c r="U411" s="80">
        <v>530</v>
      </c>
      <c r="V411" s="81">
        <v>3312.5</v>
      </c>
      <c r="W411" s="80">
        <v>2.4900000000000002</v>
      </c>
      <c r="X411" s="80">
        <v>1000</v>
      </c>
      <c r="Y411" s="82">
        <v>630</v>
      </c>
    </row>
    <row r="412" spans="1:25" x14ac:dyDescent="0.3">
      <c r="A412" s="71" t="s">
        <v>780</v>
      </c>
      <c r="B412" s="55" t="s">
        <v>776</v>
      </c>
      <c r="C412" s="45">
        <v>7</v>
      </c>
      <c r="D412" s="46" t="s">
        <v>403</v>
      </c>
      <c r="E412" s="76" t="s">
        <v>1088</v>
      </c>
      <c r="F412" s="77">
        <v>175</v>
      </c>
      <c r="G412" s="76">
        <v>390</v>
      </c>
      <c r="H412" s="77">
        <v>1902.439024390244</v>
      </c>
      <c r="I412" s="76"/>
      <c r="J412" s="76">
        <v>800</v>
      </c>
      <c r="K412" s="78">
        <v>1025</v>
      </c>
      <c r="L412" s="79" t="s">
        <v>1089</v>
      </c>
      <c r="M412" s="77">
        <v>250</v>
      </c>
      <c r="N412" s="76">
        <v>390</v>
      </c>
      <c r="O412" s="77">
        <v>1902.439024390244</v>
      </c>
      <c r="P412" s="76"/>
      <c r="Q412" s="76">
        <v>640</v>
      </c>
      <c r="R412" s="78">
        <v>5600</v>
      </c>
      <c r="S412" s="76" t="s">
        <v>1090</v>
      </c>
      <c r="T412" s="77">
        <v>61</v>
      </c>
      <c r="U412" s="76">
        <v>530</v>
      </c>
      <c r="V412" s="77">
        <v>2585.3658536585367</v>
      </c>
      <c r="W412" s="76">
        <v>2.4900000000000002</v>
      </c>
      <c r="X412" s="76">
        <v>800</v>
      </c>
      <c r="Y412" s="78">
        <v>608</v>
      </c>
    </row>
    <row r="413" spans="1:25" x14ac:dyDescent="0.3">
      <c r="A413" s="72" t="s">
        <v>780</v>
      </c>
      <c r="B413" s="54" t="s">
        <v>776</v>
      </c>
      <c r="C413" s="49">
        <v>8</v>
      </c>
      <c r="D413" s="50" t="s">
        <v>404</v>
      </c>
      <c r="E413" s="80" t="s">
        <v>1088</v>
      </c>
      <c r="F413" s="81">
        <v>175</v>
      </c>
      <c r="G413" s="80">
        <v>390</v>
      </c>
      <c r="H413" s="81">
        <v>1772.727272727273</v>
      </c>
      <c r="I413" s="80"/>
      <c r="J413" s="80">
        <v>800</v>
      </c>
      <c r="K413" s="82">
        <v>1025</v>
      </c>
      <c r="L413" s="83" t="s">
        <v>1089</v>
      </c>
      <c r="M413" s="81">
        <v>250</v>
      </c>
      <c r="N413" s="80">
        <v>390</v>
      </c>
      <c r="O413" s="81">
        <v>1772.727272727273</v>
      </c>
      <c r="P413" s="80"/>
      <c r="Q413" s="80">
        <v>640</v>
      </c>
      <c r="R413" s="82">
        <v>5600</v>
      </c>
      <c r="S413" s="80" t="s">
        <v>1090</v>
      </c>
      <c r="T413" s="81">
        <v>61</v>
      </c>
      <c r="U413" s="80">
        <v>530</v>
      </c>
      <c r="V413" s="81">
        <v>2409.0909090909095</v>
      </c>
      <c r="W413" s="80">
        <v>2.4900000000000002</v>
      </c>
      <c r="X413" s="80">
        <v>800</v>
      </c>
      <c r="Y413" s="82">
        <v>608</v>
      </c>
    </row>
    <row r="414" spans="1:25" x14ac:dyDescent="0.3">
      <c r="A414" s="72" t="s">
        <v>780</v>
      </c>
      <c r="B414" s="54" t="s">
        <v>776</v>
      </c>
      <c r="C414" s="49">
        <v>8</v>
      </c>
      <c r="D414" s="50" t="s">
        <v>405</v>
      </c>
      <c r="E414" s="80" t="s">
        <v>1088</v>
      </c>
      <c r="F414" s="81">
        <v>175</v>
      </c>
      <c r="G414" s="80">
        <v>390</v>
      </c>
      <c r="H414" s="81">
        <v>1872</v>
      </c>
      <c r="I414" s="80"/>
      <c r="J414" s="80">
        <v>800</v>
      </c>
      <c r="K414" s="82">
        <v>1025</v>
      </c>
      <c r="L414" s="83" t="s">
        <v>1089</v>
      </c>
      <c r="M414" s="81">
        <v>250</v>
      </c>
      <c r="N414" s="80">
        <v>390</v>
      </c>
      <c r="O414" s="81">
        <v>1872</v>
      </c>
      <c r="P414" s="80"/>
      <c r="Q414" s="80">
        <v>640</v>
      </c>
      <c r="R414" s="82">
        <v>5600</v>
      </c>
      <c r="S414" s="80" t="s">
        <v>1090</v>
      </c>
      <c r="T414" s="81">
        <v>61</v>
      </c>
      <c r="U414" s="80">
        <v>530</v>
      </c>
      <c r="V414" s="81">
        <v>2544</v>
      </c>
      <c r="W414" s="80">
        <v>2.4900000000000002</v>
      </c>
      <c r="X414" s="80">
        <v>800</v>
      </c>
      <c r="Y414" s="82">
        <v>608</v>
      </c>
    </row>
    <row r="415" spans="1:25" x14ac:dyDescent="0.3">
      <c r="A415" s="71" t="s">
        <v>780</v>
      </c>
      <c r="B415" s="55" t="s">
        <v>776</v>
      </c>
      <c r="C415" s="45">
        <v>8</v>
      </c>
      <c r="D415" s="46" t="s">
        <v>406</v>
      </c>
      <c r="E415" s="76" t="s">
        <v>1091</v>
      </c>
      <c r="F415" s="77">
        <v>215</v>
      </c>
      <c r="G415" s="76">
        <v>320</v>
      </c>
      <c r="H415" s="77">
        <v>1920</v>
      </c>
      <c r="I415" s="76"/>
      <c r="J415" s="76">
        <v>950</v>
      </c>
      <c r="K415" s="78">
        <v>1050</v>
      </c>
      <c r="L415" s="79" t="s">
        <v>1092</v>
      </c>
      <c r="M415" s="77">
        <v>265</v>
      </c>
      <c r="N415" s="76">
        <v>320</v>
      </c>
      <c r="O415" s="77">
        <v>1920</v>
      </c>
      <c r="P415" s="76"/>
      <c r="Q415" s="76">
        <v>1188</v>
      </c>
      <c r="R415" s="78">
        <v>4000</v>
      </c>
      <c r="S415" s="76" t="s">
        <v>1093</v>
      </c>
      <c r="T415" s="77">
        <v>50</v>
      </c>
      <c r="U415" s="76">
        <v>420</v>
      </c>
      <c r="V415" s="77">
        <v>2520</v>
      </c>
      <c r="W415" s="76">
        <v>1.76</v>
      </c>
      <c r="X415" s="76">
        <v>950</v>
      </c>
      <c r="Y415" s="78">
        <v>750</v>
      </c>
    </row>
    <row r="416" spans="1:25" x14ac:dyDescent="0.3">
      <c r="A416" s="71" t="s">
        <v>780</v>
      </c>
      <c r="B416" s="55" t="s">
        <v>776</v>
      </c>
      <c r="C416" s="45">
        <v>9</v>
      </c>
      <c r="D416" s="46" t="s">
        <v>407</v>
      </c>
      <c r="E416" s="76" t="s">
        <v>967</v>
      </c>
      <c r="F416" s="77">
        <v>244</v>
      </c>
      <c r="G416" s="76">
        <v>490</v>
      </c>
      <c r="H416" s="77">
        <v>2100</v>
      </c>
      <c r="I416" s="76"/>
      <c r="J416" s="76">
        <v>930</v>
      </c>
      <c r="K416" s="78">
        <v>1118</v>
      </c>
      <c r="L416" s="79" t="s">
        <v>968</v>
      </c>
      <c r="M416" s="77">
        <v>340</v>
      </c>
      <c r="N416" s="76">
        <v>490</v>
      </c>
      <c r="O416" s="77">
        <v>2100</v>
      </c>
      <c r="P416" s="76"/>
      <c r="Q416" s="76">
        <v>930</v>
      </c>
      <c r="R416" s="78">
        <v>4800</v>
      </c>
      <c r="S416" s="76" t="s">
        <v>969</v>
      </c>
      <c r="T416" s="77">
        <v>65</v>
      </c>
      <c r="U416" s="76">
        <v>640</v>
      </c>
      <c r="V416" s="77">
        <v>2742.8571428571427</v>
      </c>
      <c r="W416" s="76">
        <v>2.78</v>
      </c>
      <c r="X416" s="76">
        <v>930</v>
      </c>
      <c r="Y416" s="78">
        <v>978</v>
      </c>
    </row>
    <row r="417" spans="1:25" x14ac:dyDescent="0.3">
      <c r="A417" s="72" t="s">
        <v>780</v>
      </c>
      <c r="B417" s="56" t="s">
        <v>776</v>
      </c>
      <c r="C417" s="49">
        <v>10</v>
      </c>
      <c r="D417" s="50" t="s">
        <v>408</v>
      </c>
      <c r="E417" s="80" t="s">
        <v>1094</v>
      </c>
      <c r="F417" s="81">
        <v>249</v>
      </c>
      <c r="G417" s="80">
        <v>440</v>
      </c>
      <c r="H417" s="81">
        <v>2422.0183486238529</v>
      </c>
      <c r="I417" s="80"/>
      <c r="J417" s="80">
        <v>950</v>
      </c>
      <c r="K417" s="82">
        <v>1065</v>
      </c>
      <c r="L417" s="83" t="s">
        <v>1095</v>
      </c>
      <c r="M417" s="81">
        <v>340</v>
      </c>
      <c r="N417" s="80">
        <v>440</v>
      </c>
      <c r="O417" s="81">
        <v>2422.0183486238529</v>
      </c>
      <c r="P417" s="80"/>
      <c r="Q417" s="80">
        <v>950</v>
      </c>
      <c r="R417" s="82">
        <v>4800</v>
      </c>
      <c r="S417" s="80" t="s">
        <v>1096</v>
      </c>
      <c r="T417" s="81">
        <v>68</v>
      </c>
      <c r="U417" s="80">
        <v>530</v>
      </c>
      <c r="V417" s="81">
        <v>2917.4311926605506</v>
      </c>
      <c r="W417" s="80">
        <v>2.4900000000000002</v>
      </c>
      <c r="X417" s="80">
        <v>950</v>
      </c>
      <c r="Y417" s="82">
        <v>630</v>
      </c>
    </row>
    <row r="418" spans="1:25" x14ac:dyDescent="0.3">
      <c r="A418" s="73" t="s">
        <v>779</v>
      </c>
      <c r="B418" s="44" t="s">
        <v>788</v>
      </c>
      <c r="C418" s="45">
        <v>1</v>
      </c>
      <c r="D418" s="46" t="s">
        <v>409</v>
      </c>
      <c r="E418" s="76" t="s">
        <v>1127</v>
      </c>
      <c r="F418" s="84">
        <v>32.799999999999997</v>
      </c>
      <c r="G418" s="76">
        <v>45</v>
      </c>
      <c r="H418" s="77">
        <v>794.11764705882354</v>
      </c>
      <c r="I418" s="76"/>
      <c r="J418" s="76">
        <v>580</v>
      </c>
      <c r="K418" s="78">
        <v>14</v>
      </c>
      <c r="L418" s="79" t="s">
        <v>1128</v>
      </c>
      <c r="M418" s="84">
        <v>48.6</v>
      </c>
      <c r="N418" s="76">
        <v>45</v>
      </c>
      <c r="O418" s="77">
        <v>794.11764705882354</v>
      </c>
      <c r="P418" s="76"/>
      <c r="Q418" s="76">
        <v>580</v>
      </c>
      <c r="R418" s="78">
        <v>800</v>
      </c>
      <c r="S418" s="76" t="s">
        <v>1129</v>
      </c>
      <c r="T418" s="77">
        <v>18</v>
      </c>
      <c r="U418" s="76">
        <v>55</v>
      </c>
      <c r="V418" s="77">
        <v>970.58823529411768</v>
      </c>
      <c r="W418" s="76">
        <v>0.31</v>
      </c>
      <c r="X418" s="76">
        <v>580</v>
      </c>
      <c r="Y418" s="78">
        <v>8</v>
      </c>
    </row>
    <row r="419" spans="1:25" x14ac:dyDescent="0.3">
      <c r="A419" s="74" t="s">
        <v>779</v>
      </c>
      <c r="B419" s="48" t="s">
        <v>788</v>
      </c>
      <c r="C419" s="49">
        <v>2</v>
      </c>
      <c r="D419" s="50" t="s">
        <v>410</v>
      </c>
      <c r="E419" s="80" t="s">
        <v>1127</v>
      </c>
      <c r="F419" s="85">
        <v>40.4</v>
      </c>
      <c r="G419" s="80">
        <v>45</v>
      </c>
      <c r="H419" s="81">
        <v>900</v>
      </c>
      <c r="I419" s="80"/>
      <c r="J419" s="80">
        <v>685</v>
      </c>
      <c r="K419" s="82">
        <v>14</v>
      </c>
      <c r="L419" s="83" t="s">
        <v>1124</v>
      </c>
      <c r="M419" s="85">
        <v>59.4</v>
      </c>
      <c r="N419" s="80">
        <v>45</v>
      </c>
      <c r="O419" s="81">
        <v>900</v>
      </c>
      <c r="P419" s="80"/>
      <c r="Q419" s="80">
        <v>685</v>
      </c>
      <c r="R419" s="82">
        <v>800</v>
      </c>
      <c r="S419" s="80" t="s">
        <v>1130</v>
      </c>
      <c r="T419" s="81">
        <v>18</v>
      </c>
      <c r="U419" s="80">
        <v>60</v>
      </c>
      <c r="V419" s="81">
        <v>1200</v>
      </c>
      <c r="W419" s="80">
        <v>0.31</v>
      </c>
      <c r="X419" s="80">
        <v>685</v>
      </c>
      <c r="Y419" s="82">
        <v>10</v>
      </c>
    </row>
    <row r="420" spans="1:25" x14ac:dyDescent="0.3">
      <c r="A420" s="73" t="s">
        <v>779</v>
      </c>
      <c r="B420" s="44" t="s">
        <v>788</v>
      </c>
      <c r="C420" s="45">
        <v>2</v>
      </c>
      <c r="D420" s="46" t="s">
        <v>411</v>
      </c>
      <c r="E420" s="76" t="s">
        <v>1127</v>
      </c>
      <c r="F420" s="84">
        <v>40.4</v>
      </c>
      <c r="G420" s="76">
        <v>45</v>
      </c>
      <c r="H420" s="77">
        <v>1173.913043478261</v>
      </c>
      <c r="I420" s="76"/>
      <c r="J420" s="76">
        <v>685</v>
      </c>
      <c r="K420" s="78">
        <v>14</v>
      </c>
      <c r="L420" s="79" t="s">
        <v>1124</v>
      </c>
      <c r="M420" s="84">
        <v>59.4</v>
      </c>
      <c r="N420" s="76">
        <v>45</v>
      </c>
      <c r="O420" s="77">
        <v>1173.913043478261</v>
      </c>
      <c r="P420" s="76"/>
      <c r="Q420" s="76">
        <v>685</v>
      </c>
      <c r="R420" s="78">
        <v>800</v>
      </c>
      <c r="S420" s="76" t="s">
        <v>1130</v>
      </c>
      <c r="T420" s="77">
        <v>18</v>
      </c>
      <c r="U420" s="76">
        <v>60</v>
      </c>
      <c r="V420" s="77">
        <v>1565.217391304348</v>
      </c>
      <c r="W420" s="76">
        <v>0.31</v>
      </c>
      <c r="X420" s="76">
        <v>685</v>
      </c>
      <c r="Y420" s="78">
        <v>10</v>
      </c>
    </row>
    <row r="421" spans="1:25" x14ac:dyDescent="0.3">
      <c r="A421" s="74" t="s">
        <v>779</v>
      </c>
      <c r="B421" s="48" t="s">
        <v>788</v>
      </c>
      <c r="C421" s="49">
        <v>3</v>
      </c>
      <c r="D421" s="50" t="s">
        <v>412</v>
      </c>
      <c r="E421" s="80" t="s">
        <v>1127</v>
      </c>
      <c r="F421" s="85">
        <v>48.1</v>
      </c>
      <c r="G421" s="80">
        <v>45</v>
      </c>
      <c r="H421" s="81">
        <v>1285.7142857142856</v>
      </c>
      <c r="I421" s="80"/>
      <c r="J421" s="80">
        <v>580</v>
      </c>
      <c r="K421" s="82">
        <v>14</v>
      </c>
      <c r="L421" s="83" t="s">
        <v>1124</v>
      </c>
      <c r="M421" s="85">
        <v>68.7</v>
      </c>
      <c r="N421" s="80">
        <v>45</v>
      </c>
      <c r="O421" s="81">
        <v>1285.7142857142856</v>
      </c>
      <c r="P421" s="80"/>
      <c r="Q421" s="80">
        <v>580</v>
      </c>
      <c r="R421" s="82">
        <v>800</v>
      </c>
      <c r="S421" s="80" t="s">
        <v>1130</v>
      </c>
      <c r="T421" s="81">
        <v>18</v>
      </c>
      <c r="U421" s="80">
        <v>60</v>
      </c>
      <c r="V421" s="81">
        <v>1714.2857142857142</v>
      </c>
      <c r="W421" s="80">
        <v>0.31</v>
      </c>
      <c r="X421" s="80">
        <v>580</v>
      </c>
      <c r="Y421" s="82">
        <v>10</v>
      </c>
    </row>
    <row r="422" spans="1:25" x14ac:dyDescent="0.3">
      <c r="A422" s="73" t="s">
        <v>779</v>
      </c>
      <c r="B422" s="44" t="s">
        <v>788</v>
      </c>
      <c r="C422" s="45">
        <v>3</v>
      </c>
      <c r="D422" s="46" t="s">
        <v>413</v>
      </c>
      <c r="E422" s="76" t="s">
        <v>1131</v>
      </c>
      <c r="F422" s="77">
        <v>58</v>
      </c>
      <c r="G422" s="76">
        <v>50</v>
      </c>
      <c r="H422" s="77">
        <v>1304.3478260869567</v>
      </c>
      <c r="I422" s="76"/>
      <c r="J422" s="76">
        <v>785</v>
      </c>
      <c r="K422" s="78">
        <v>16</v>
      </c>
      <c r="L422" s="79" t="s">
        <v>1132</v>
      </c>
      <c r="M422" s="77">
        <v>73</v>
      </c>
      <c r="N422" s="76">
        <v>50</v>
      </c>
      <c r="O422" s="77">
        <v>1304.3478260869567</v>
      </c>
      <c r="P422" s="76"/>
      <c r="Q422" s="76">
        <v>785</v>
      </c>
      <c r="R422" s="78">
        <v>800</v>
      </c>
      <c r="S422" s="76" t="s">
        <v>1133</v>
      </c>
      <c r="T422" s="77">
        <v>19</v>
      </c>
      <c r="U422" s="76">
        <v>65</v>
      </c>
      <c r="V422" s="77">
        <v>1695.6521739130437</v>
      </c>
      <c r="W422" s="76">
        <v>0.31</v>
      </c>
      <c r="X422" s="76">
        <v>785</v>
      </c>
      <c r="Y422" s="78">
        <v>10</v>
      </c>
    </row>
    <row r="423" spans="1:25" x14ac:dyDescent="0.3">
      <c r="A423" s="73" t="s">
        <v>779</v>
      </c>
      <c r="B423" s="44" t="s">
        <v>788</v>
      </c>
      <c r="C423" s="45">
        <v>4</v>
      </c>
      <c r="D423" s="46" t="s">
        <v>414</v>
      </c>
      <c r="E423" s="76" t="s">
        <v>1124</v>
      </c>
      <c r="F423" s="77">
        <v>87</v>
      </c>
      <c r="G423" s="76">
        <v>75</v>
      </c>
      <c r="H423" s="77">
        <v>1875</v>
      </c>
      <c r="I423" s="76"/>
      <c r="J423" s="76">
        <v>810</v>
      </c>
      <c r="K423" s="78">
        <v>40</v>
      </c>
      <c r="L423" s="79" t="s">
        <v>1035</v>
      </c>
      <c r="M423" s="77">
        <v>131</v>
      </c>
      <c r="N423" s="76">
        <v>75</v>
      </c>
      <c r="O423" s="77">
        <v>1875</v>
      </c>
      <c r="P423" s="76"/>
      <c r="Q423" s="76">
        <v>810</v>
      </c>
      <c r="R423" s="78">
        <v>2000</v>
      </c>
      <c r="S423" s="76" t="s">
        <v>1036</v>
      </c>
      <c r="T423" s="77">
        <v>29</v>
      </c>
      <c r="U423" s="76">
        <v>100</v>
      </c>
      <c r="V423" s="77">
        <v>2500</v>
      </c>
      <c r="W423" s="76">
        <v>0.66</v>
      </c>
      <c r="X423" s="76">
        <v>810</v>
      </c>
      <c r="Y423" s="78">
        <v>26</v>
      </c>
    </row>
    <row r="424" spans="1:25" x14ac:dyDescent="0.3">
      <c r="A424" s="73" t="s">
        <v>779</v>
      </c>
      <c r="B424" s="52" t="s">
        <v>789</v>
      </c>
      <c r="C424" s="45">
        <v>2</v>
      </c>
      <c r="D424" s="46" t="s">
        <v>415</v>
      </c>
      <c r="E424" s="76" t="s">
        <v>1121</v>
      </c>
      <c r="F424" s="84">
        <v>29.6</v>
      </c>
      <c r="G424" s="76">
        <v>75</v>
      </c>
      <c r="H424" s="77">
        <v>1323.5294117647061</v>
      </c>
      <c r="I424" s="76"/>
      <c r="J424" s="76">
        <v>355</v>
      </c>
      <c r="K424" s="78">
        <v>15</v>
      </c>
      <c r="L424" s="79" t="s">
        <v>1122</v>
      </c>
      <c r="M424" s="77">
        <v>55</v>
      </c>
      <c r="N424" s="76">
        <v>75</v>
      </c>
      <c r="O424" s="77">
        <v>1323.5294117647061</v>
      </c>
      <c r="P424" s="76"/>
      <c r="Q424" s="76">
        <v>355</v>
      </c>
      <c r="R424" s="78">
        <v>1200</v>
      </c>
      <c r="S424" s="76" t="s">
        <v>1123</v>
      </c>
      <c r="T424" s="77">
        <v>28</v>
      </c>
      <c r="U424" s="76">
        <v>95</v>
      </c>
      <c r="V424" s="77">
        <v>1676.4705882352941</v>
      </c>
      <c r="W424" s="76">
        <v>0.66</v>
      </c>
      <c r="X424" s="76">
        <v>355</v>
      </c>
      <c r="Y424" s="78">
        <v>20</v>
      </c>
    </row>
    <row r="425" spans="1:25" x14ac:dyDescent="0.3">
      <c r="A425" s="73" t="s">
        <v>779</v>
      </c>
      <c r="B425" s="52" t="s">
        <v>789</v>
      </c>
      <c r="C425" s="45">
        <v>3</v>
      </c>
      <c r="D425" s="46" t="s">
        <v>416</v>
      </c>
      <c r="E425" s="76" t="s">
        <v>1124</v>
      </c>
      <c r="F425" s="77">
        <v>81</v>
      </c>
      <c r="G425" s="76">
        <v>70</v>
      </c>
      <c r="H425" s="77">
        <v>1400</v>
      </c>
      <c r="I425" s="76"/>
      <c r="J425" s="76">
        <v>810</v>
      </c>
      <c r="K425" s="78">
        <v>20</v>
      </c>
      <c r="L425" s="79" t="s">
        <v>1035</v>
      </c>
      <c r="M425" s="77">
        <v>122</v>
      </c>
      <c r="N425" s="76">
        <v>70</v>
      </c>
      <c r="O425" s="77">
        <v>1400</v>
      </c>
      <c r="P425" s="76"/>
      <c r="Q425" s="76">
        <v>810</v>
      </c>
      <c r="R425" s="78">
        <v>1600</v>
      </c>
      <c r="S425" s="76" t="s">
        <v>1126</v>
      </c>
      <c r="T425" s="77">
        <v>25</v>
      </c>
      <c r="U425" s="76">
        <v>90</v>
      </c>
      <c r="V425" s="77">
        <v>1800</v>
      </c>
      <c r="W425" s="76">
        <v>0.47</v>
      </c>
      <c r="X425" s="76">
        <v>810</v>
      </c>
      <c r="Y425" s="78">
        <v>20</v>
      </c>
    </row>
    <row r="426" spans="1:25" x14ac:dyDescent="0.3">
      <c r="A426" s="73" t="s">
        <v>779</v>
      </c>
      <c r="B426" s="52" t="s">
        <v>789</v>
      </c>
      <c r="C426" s="45">
        <v>4</v>
      </c>
      <c r="D426" s="46" t="s">
        <v>417</v>
      </c>
      <c r="E426" s="76" t="s">
        <v>1124</v>
      </c>
      <c r="F426" s="77">
        <v>87</v>
      </c>
      <c r="G426" s="76">
        <v>75</v>
      </c>
      <c r="H426" s="77">
        <v>1875</v>
      </c>
      <c r="I426" s="76"/>
      <c r="J426" s="76">
        <v>810</v>
      </c>
      <c r="K426" s="78">
        <v>40</v>
      </c>
      <c r="L426" s="79" t="s">
        <v>1035</v>
      </c>
      <c r="M426" s="77">
        <v>131</v>
      </c>
      <c r="N426" s="76">
        <v>75</v>
      </c>
      <c r="O426" s="77">
        <v>1875</v>
      </c>
      <c r="P426" s="76"/>
      <c r="Q426" s="76">
        <v>810</v>
      </c>
      <c r="R426" s="78">
        <v>2000</v>
      </c>
      <c r="S426" s="76" t="s">
        <v>1036</v>
      </c>
      <c r="T426" s="77">
        <v>29</v>
      </c>
      <c r="U426" s="76">
        <v>100</v>
      </c>
      <c r="V426" s="77">
        <v>2500</v>
      </c>
      <c r="W426" s="76">
        <v>0.66</v>
      </c>
      <c r="X426" s="76">
        <v>810</v>
      </c>
      <c r="Y426" s="78">
        <v>26</v>
      </c>
    </row>
    <row r="427" spans="1:25" x14ac:dyDescent="0.3">
      <c r="A427" s="74" t="s">
        <v>779</v>
      </c>
      <c r="B427" s="51" t="s">
        <v>789</v>
      </c>
      <c r="C427" s="49">
        <v>5</v>
      </c>
      <c r="D427" s="50" t="s">
        <v>418</v>
      </c>
      <c r="E427" s="80" t="s">
        <v>1037</v>
      </c>
      <c r="F427" s="81">
        <v>124</v>
      </c>
      <c r="G427" s="80">
        <v>125</v>
      </c>
      <c r="H427" s="81">
        <v>1500</v>
      </c>
      <c r="I427" s="80"/>
      <c r="J427" s="80">
        <v>821</v>
      </c>
      <c r="K427" s="82">
        <v>82</v>
      </c>
      <c r="L427" s="83" t="s">
        <v>1038</v>
      </c>
      <c r="M427" s="81">
        <v>155</v>
      </c>
      <c r="N427" s="80">
        <v>125</v>
      </c>
      <c r="O427" s="81">
        <v>1500</v>
      </c>
      <c r="P427" s="80"/>
      <c r="Q427" s="80">
        <v>821</v>
      </c>
      <c r="R427" s="82">
        <v>2800</v>
      </c>
      <c r="S427" s="80" t="s">
        <v>1039</v>
      </c>
      <c r="T427" s="81">
        <v>38</v>
      </c>
      <c r="U427" s="80">
        <v>175</v>
      </c>
      <c r="V427" s="81">
        <v>2100</v>
      </c>
      <c r="W427" s="80">
        <v>1.06</v>
      </c>
      <c r="X427" s="80">
        <v>821</v>
      </c>
      <c r="Y427" s="82">
        <v>60</v>
      </c>
    </row>
    <row r="428" spans="1:25" x14ac:dyDescent="0.3">
      <c r="A428" s="73" t="s">
        <v>779</v>
      </c>
      <c r="B428" s="52" t="s">
        <v>789</v>
      </c>
      <c r="C428" s="45">
        <v>5</v>
      </c>
      <c r="D428" s="46" t="s">
        <v>419</v>
      </c>
      <c r="E428" s="76" t="s">
        <v>1037</v>
      </c>
      <c r="F428" s="77">
        <v>124</v>
      </c>
      <c r="G428" s="76">
        <v>125</v>
      </c>
      <c r="H428" s="77">
        <v>1500</v>
      </c>
      <c r="I428" s="76"/>
      <c r="J428" s="76">
        <v>821</v>
      </c>
      <c r="K428" s="78">
        <v>82</v>
      </c>
      <c r="L428" s="79" t="s">
        <v>1038</v>
      </c>
      <c r="M428" s="77">
        <v>155</v>
      </c>
      <c r="N428" s="76">
        <v>125</v>
      </c>
      <c r="O428" s="77">
        <v>1500</v>
      </c>
      <c r="P428" s="76"/>
      <c r="Q428" s="76">
        <v>821</v>
      </c>
      <c r="R428" s="78">
        <v>2800</v>
      </c>
      <c r="S428" s="76" t="s">
        <v>1039</v>
      </c>
      <c r="T428" s="77">
        <v>38</v>
      </c>
      <c r="U428" s="76">
        <v>175</v>
      </c>
      <c r="V428" s="77">
        <v>2100</v>
      </c>
      <c r="W428" s="76">
        <v>1.06</v>
      </c>
      <c r="X428" s="76">
        <v>821</v>
      </c>
      <c r="Y428" s="78">
        <v>60</v>
      </c>
    </row>
    <row r="429" spans="1:25" x14ac:dyDescent="0.3">
      <c r="A429" s="73" t="s">
        <v>779</v>
      </c>
      <c r="B429" s="52" t="s">
        <v>789</v>
      </c>
      <c r="C429" s="45">
        <v>6</v>
      </c>
      <c r="D429" s="46" t="s">
        <v>420</v>
      </c>
      <c r="E429" s="76" t="s">
        <v>1040</v>
      </c>
      <c r="F429" s="77">
        <v>155</v>
      </c>
      <c r="G429" s="76">
        <v>130</v>
      </c>
      <c r="H429" s="77">
        <v>2052.6315789473688</v>
      </c>
      <c r="I429" s="76"/>
      <c r="J429" s="76">
        <v>821</v>
      </c>
      <c r="K429" s="78">
        <v>140</v>
      </c>
      <c r="L429" s="79" t="s">
        <v>1041</v>
      </c>
      <c r="M429" s="77">
        <v>186</v>
      </c>
      <c r="N429" s="76">
        <v>130</v>
      </c>
      <c r="O429" s="77">
        <v>2052.6315789473688</v>
      </c>
      <c r="P429" s="76"/>
      <c r="Q429" s="76">
        <v>821</v>
      </c>
      <c r="R429" s="78">
        <v>3200</v>
      </c>
      <c r="S429" s="76" t="s">
        <v>1133</v>
      </c>
      <c r="T429" s="77">
        <v>38</v>
      </c>
      <c r="U429" s="76">
        <v>175</v>
      </c>
      <c r="V429" s="77">
        <v>2763.1578947368421</v>
      </c>
      <c r="W429" s="76">
        <v>1.06</v>
      </c>
      <c r="X429" s="76">
        <v>821</v>
      </c>
      <c r="Y429" s="78">
        <v>68</v>
      </c>
    </row>
    <row r="430" spans="1:25" x14ac:dyDescent="0.3">
      <c r="A430" s="73" t="s">
        <v>779</v>
      </c>
      <c r="B430" s="52" t="s">
        <v>789</v>
      </c>
      <c r="C430" s="45">
        <v>7</v>
      </c>
      <c r="D430" s="46" t="s">
        <v>421</v>
      </c>
      <c r="E430" s="76" t="s">
        <v>1040</v>
      </c>
      <c r="F430" s="77">
        <v>155</v>
      </c>
      <c r="G430" s="76">
        <v>130</v>
      </c>
      <c r="H430" s="77">
        <v>2166.666666666667</v>
      </c>
      <c r="I430" s="76"/>
      <c r="J430" s="76">
        <v>821</v>
      </c>
      <c r="K430" s="78">
        <v>140</v>
      </c>
      <c r="L430" s="79" t="s">
        <v>1041</v>
      </c>
      <c r="M430" s="77">
        <v>186</v>
      </c>
      <c r="N430" s="76">
        <v>130</v>
      </c>
      <c r="O430" s="77">
        <v>2166.666666666667</v>
      </c>
      <c r="P430" s="76"/>
      <c r="Q430" s="76">
        <v>821</v>
      </c>
      <c r="R430" s="78">
        <v>3200</v>
      </c>
      <c r="S430" s="76" t="s">
        <v>1133</v>
      </c>
      <c r="T430" s="77">
        <v>38</v>
      </c>
      <c r="U430" s="76">
        <v>175</v>
      </c>
      <c r="V430" s="77">
        <v>2916.666666666667</v>
      </c>
      <c r="W430" s="76">
        <v>1.06</v>
      </c>
      <c r="X430" s="76">
        <v>821</v>
      </c>
      <c r="Y430" s="78">
        <v>68</v>
      </c>
    </row>
    <row r="431" spans="1:25" x14ac:dyDescent="0.3">
      <c r="A431" s="74" t="s">
        <v>779</v>
      </c>
      <c r="B431" s="51" t="s">
        <v>789</v>
      </c>
      <c r="C431" s="49">
        <v>8</v>
      </c>
      <c r="D431" s="50" t="s">
        <v>422</v>
      </c>
      <c r="E431" s="80" t="s">
        <v>946</v>
      </c>
      <c r="F431" s="85">
        <v>185.9</v>
      </c>
      <c r="G431" s="80">
        <v>240</v>
      </c>
      <c r="H431" s="81">
        <v>2028.1690140845074</v>
      </c>
      <c r="I431" s="80"/>
      <c r="J431" s="80">
        <v>853</v>
      </c>
      <c r="K431" s="82">
        <v>380</v>
      </c>
      <c r="L431" s="83" t="s">
        <v>947</v>
      </c>
      <c r="M431" s="81">
        <v>275</v>
      </c>
      <c r="N431" s="80">
        <v>240</v>
      </c>
      <c r="O431" s="81">
        <v>2028.1690140845074</v>
      </c>
      <c r="P431" s="80"/>
      <c r="Q431" s="80">
        <v>853</v>
      </c>
      <c r="R431" s="82">
        <v>4400</v>
      </c>
      <c r="S431" s="80" t="s">
        <v>945</v>
      </c>
      <c r="T431" s="81">
        <v>45</v>
      </c>
      <c r="U431" s="80">
        <v>320</v>
      </c>
      <c r="V431" s="81">
        <v>2704.2253521126763</v>
      </c>
      <c r="W431" s="80">
        <v>1.46</v>
      </c>
      <c r="X431" s="80">
        <v>853</v>
      </c>
      <c r="Y431" s="82">
        <v>240</v>
      </c>
    </row>
    <row r="432" spans="1:25" x14ac:dyDescent="0.3">
      <c r="A432" s="73" t="s">
        <v>779</v>
      </c>
      <c r="B432" s="52" t="s">
        <v>789</v>
      </c>
      <c r="C432" s="45">
        <v>8</v>
      </c>
      <c r="D432" s="46" t="s">
        <v>423</v>
      </c>
      <c r="E432" s="76" t="s">
        <v>946</v>
      </c>
      <c r="F432" s="84">
        <v>218.7</v>
      </c>
      <c r="G432" s="76">
        <v>240</v>
      </c>
      <c r="H432" s="77">
        <v>1920</v>
      </c>
      <c r="I432" s="76"/>
      <c r="J432" s="76">
        <v>914</v>
      </c>
      <c r="K432" s="78">
        <v>380</v>
      </c>
      <c r="L432" s="79" t="s">
        <v>947</v>
      </c>
      <c r="M432" s="77">
        <v>275</v>
      </c>
      <c r="N432" s="76">
        <v>240</v>
      </c>
      <c r="O432" s="77">
        <v>1920</v>
      </c>
      <c r="P432" s="76"/>
      <c r="Q432" s="76">
        <v>914</v>
      </c>
      <c r="R432" s="78">
        <v>4400</v>
      </c>
      <c r="S432" s="76" t="s">
        <v>945</v>
      </c>
      <c r="T432" s="77">
        <v>45</v>
      </c>
      <c r="U432" s="76">
        <v>320</v>
      </c>
      <c r="V432" s="77">
        <v>2560</v>
      </c>
      <c r="W432" s="76">
        <v>1.46</v>
      </c>
      <c r="X432" s="76">
        <v>914</v>
      </c>
      <c r="Y432" s="78">
        <v>240</v>
      </c>
    </row>
    <row r="433" spans="1:25" x14ac:dyDescent="0.3">
      <c r="A433" s="73" t="s">
        <v>779</v>
      </c>
      <c r="B433" s="52" t="s">
        <v>789</v>
      </c>
      <c r="C433" s="45">
        <v>9</v>
      </c>
      <c r="D433" s="46" t="s">
        <v>424</v>
      </c>
      <c r="E433" s="76" t="s">
        <v>948</v>
      </c>
      <c r="F433" s="77">
        <v>258</v>
      </c>
      <c r="G433" s="76">
        <v>390</v>
      </c>
      <c r="H433" s="77">
        <v>2340</v>
      </c>
      <c r="I433" s="76"/>
      <c r="J433" s="76">
        <v>1478</v>
      </c>
      <c r="K433" s="78">
        <v>1200</v>
      </c>
      <c r="L433" s="79" t="s">
        <v>949</v>
      </c>
      <c r="M433" s="77">
        <v>330</v>
      </c>
      <c r="N433" s="76">
        <v>390</v>
      </c>
      <c r="O433" s="77">
        <v>2340</v>
      </c>
      <c r="P433" s="76"/>
      <c r="Q433" s="76">
        <v>1173</v>
      </c>
      <c r="R433" s="78">
        <v>4800</v>
      </c>
      <c r="S433" s="76" t="s">
        <v>950</v>
      </c>
      <c r="T433" s="77">
        <v>53</v>
      </c>
      <c r="U433" s="76">
        <v>480</v>
      </c>
      <c r="V433" s="77">
        <v>2880</v>
      </c>
      <c r="W433" s="76">
        <v>1.91</v>
      </c>
      <c r="X433" s="76">
        <v>1173</v>
      </c>
      <c r="Y433" s="78">
        <v>880</v>
      </c>
    </row>
    <row r="434" spans="1:25" x14ac:dyDescent="0.3">
      <c r="A434" s="74" t="s">
        <v>779</v>
      </c>
      <c r="B434" s="53" t="s">
        <v>789</v>
      </c>
      <c r="C434" s="49">
        <v>10</v>
      </c>
      <c r="D434" s="50" t="s">
        <v>425</v>
      </c>
      <c r="E434" s="80" t="s">
        <v>948</v>
      </c>
      <c r="F434" s="81">
        <v>258</v>
      </c>
      <c r="G434" s="80">
        <v>390</v>
      </c>
      <c r="H434" s="81">
        <v>2925</v>
      </c>
      <c r="I434" s="80"/>
      <c r="J434" s="80">
        <v>1478</v>
      </c>
      <c r="K434" s="82">
        <v>1200</v>
      </c>
      <c r="L434" s="83" t="s">
        <v>949</v>
      </c>
      <c r="M434" s="81">
        <v>330</v>
      </c>
      <c r="N434" s="80">
        <v>390</v>
      </c>
      <c r="O434" s="81">
        <v>2925</v>
      </c>
      <c r="P434" s="80"/>
      <c r="Q434" s="80">
        <v>1173</v>
      </c>
      <c r="R434" s="82">
        <v>4800</v>
      </c>
      <c r="S434" s="80" t="s">
        <v>950</v>
      </c>
      <c r="T434" s="81">
        <v>53</v>
      </c>
      <c r="U434" s="80">
        <v>480</v>
      </c>
      <c r="V434" s="81">
        <v>3600</v>
      </c>
      <c r="W434" s="80">
        <v>1.91</v>
      </c>
      <c r="X434" s="80">
        <v>1173</v>
      </c>
      <c r="Y434" s="82">
        <v>880</v>
      </c>
    </row>
    <row r="435" spans="1:25" x14ac:dyDescent="0.3">
      <c r="A435" s="74" t="s">
        <v>779</v>
      </c>
      <c r="B435" s="54" t="s">
        <v>776</v>
      </c>
      <c r="C435" s="49">
        <v>6</v>
      </c>
      <c r="D435" s="50" t="s">
        <v>426</v>
      </c>
      <c r="E435" s="80" t="s">
        <v>925</v>
      </c>
      <c r="F435" s="81">
        <v>132</v>
      </c>
      <c r="G435" s="80">
        <v>220</v>
      </c>
      <c r="H435" s="81">
        <v>1885.7142857142856</v>
      </c>
      <c r="I435" s="80"/>
      <c r="J435" s="80">
        <v>773</v>
      </c>
      <c r="K435" s="82">
        <v>240</v>
      </c>
      <c r="L435" s="83" t="s">
        <v>926</v>
      </c>
      <c r="M435" s="81">
        <v>171</v>
      </c>
      <c r="N435" s="80">
        <v>220</v>
      </c>
      <c r="O435" s="81">
        <v>1885.7142857142856</v>
      </c>
      <c r="P435" s="80"/>
      <c r="Q435" s="80">
        <v>930</v>
      </c>
      <c r="R435" s="82">
        <v>3200</v>
      </c>
      <c r="S435" s="80" t="s">
        <v>824</v>
      </c>
      <c r="T435" s="81">
        <v>44</v>
      </c>
      <c r="U435" s="80">
        <v>270</v>
      </c>
      <c r="V435" s="81">
        <v>2314.2857142857142</v>
      </c>
      <c r="W435" s="80">
        <v>1.4</v>
      </c>
      <c r="X435" s="80">
        <v>800</v>
      </c>
      <c r="Y435" s="82">
        <v>180</v>
      </c>
    </row>
    <row r="436" spans="1:25" x14ac:dyDescent="0.3">
      <c r="A436" s="149" t="s">
        <v>779</v>
      </c>
      <c r="B436" s="153" t="s">
        <v>789</v>
      </c>
      <c r="C436" s="151">
        <v>2</v>
      </c>
      <c r="D436" s="152" t="s">
        <v>1289</v>
      </c>
      <c r="E436" s="164" t="s">
        <v>1121</v>
      </c>
      <c r="F436" s="165">
        <v>29.6</v>
      </c>
      <c r="G436" s="164">
        <v>75</v>
      </c>
      <c r="H436" s="166">
        <v>1956.521739130435</v>
      </c>
      <c r="I436" s="164"/>
      <c r="J436" s="164">
        <v>355</v>
      </c>
      <c r="K436" s="155">
        <v>15</v>
      </c>
      <c r="L436" s="167" t="s">
        <v>1122</v>
      </c>
      <c r="M436" s="166">
        <v>55</v>
      </c>
      <c r="N436" s="164">
        <v>75</v>
      </c>
      <c r="O436" s="166">
        <v>1956.521739130435</v>
      </c>
      <c r="P436" s="164"/>
      <c r="Q436" s="164">
        <v>355</v>
      </c>
      <c r="R436" s="155">
        <v>1200</v>
      </c>
      <c r="S436" s="164" t="s">
        <v>1123</v>
      </c>
      <c r="T436" s="166">
        <v>28</v>
      </c>
      <c r="U436" s="164">
        <v>95</v>
      </c>
      <c r="V436" s="166">
        <v>2478.2608695652175</v>
      </c>
      <c r="W436" s="164">
        <v>0.66</v>
      </c>
      <c r="X436" s="164">
        <v>355</v>
      </c>
      <c r="Y436" s="155">
        <v>20</v>
      </c>
    </row>
    <row r="437" spans="1:25" x14ac:dyDescent="0.3">
      <c r="A437" s="156" t="s">
        <v>779</v>
      </c>
      <c r="B437" s="159" t="s">
        <v>776</v>
      </c>
      <c r="C437" s="157">
        <v>3</v>
      </c>
      <c r="D437" s="158" t="s">
        <v>1291</v>
      </c>
      <c r="E437" s="160" t="s">
        <v>1124</v>
      </c>
      <c r="F437" s="162">
        <v>81</v>
      </c>
      <c r="G437" s="160">
        <v>70</v>
      </c>
      <c r="H437" s="162">
        <v>1909.0909090909088</v>
      </c>
      <c r="I437" s="160"/>
      <c r="J437" s="160">
        <v>810</v>
      </c>
      <c r="K437" s="154">
        <v>20</v>
      </c>
      <c r="L437" s="163" t="s">
        <v>1035</v>
      </c>
      <c r="M437" s="162">
        <v>122</v>
      </c>
      <c r="N437" s="160">
        <v>70</v>
      </c>
      <c r="O437" s="162">
        <v>1909.0909090909088</v>
      </c>
      <c r="P437" s="160"/>
      <c r="Q437" s="160">
        <v>810</v>
      </c>
      <c r="R437" s="154">
        <v>1600</v>
      </c>
      <c r="S437" s="160" t="s">
        <v>1126</v>
      </c>
      <c r="T437" s="162">
        <v>25</v>
      </c>
      <c r="U437" s="160">
        <v>90</v>
      </c>
      <c r="V437" s="162">
        <v>2454.5454545454545</v>
      </c>
      <c r="W437" s="160">
        <v>0.47</v>
      </c>
      <c r="X437" s="160">
        <v>810</v>
      </c>
      <c r="Y437" s="154">
        <v>20</v>
      </c>
    </row>
    <row r="438" spans="1:25" x14ac:dyDescent="0.3">
      <c r="A438" s="156" t="s">
        <v>779</v>
      </c>
      <c r="B438" s="159" t="s">
        <v>776</v>
      </c>
      <c r="C438" s="157">
        <v>4</v>
      </c>
      <c r="D438" s="158" t="s">
        <v>1293</v>
      </c>
      <c r="E438" s="160" t="s">
        <v>1320</v>
      </c>
      <c r="F438" s="161">
        <v>70.400000000000006</v>
      </c>
      <c r="G438" s="160">
        <v>110</v>
      </c>
      <c r="H438" s="162">
        <v>1941.1764705882354</v>
      </c>
      <c r="I438" s="160"/>
      <c r="J438" s="160">
        <v>453</v>
      </c>
      <c r="K438" s="154">
        <v>52</v>
      </c>
      <c r="L438" s="163" t="s">
        <v>1321</v>
      </c>
      <c r="M438" s="162">
        <v>100</v>
      </c>
      <c r="N438" s="160">
        <v>110</v>
      </c>
      <c r="O438" s="162">
        <v>1941.1764705882354</v>
      </c>
      <c r="P438" s="160"/>
      <c r="Q438" s="160">
        <v>362</v>
      </c>
      <c r="R438" s="154">
        <v>2400</v>
      </c>
      <c r="S438" s="160" t="s">
        <v>1322</v>
      </c>
      <c r="T438" s="162">
        <v>38</v>
      </c>
      <c r="U438" s="160">
        <v>175</v>
      </c>
      <c r="V438" s="162">
        <v>3088.2352941176473</v>
      </c>
      <c r="W438" s="160">
        <v>1.06</v>
      </c>
      <c r="X438" s="160">
        <v>453</v>
      </c>
      <c r="Y438" s="154">
        <v>60</v>
      </c>
    </row>
    <row r="439" spans="1:25" x14ac:dyDescent="0.3">
      <c r="A439" s="156" t="s">
        <v>779</v>
      </c>
      <c r="B439" s="159" t="s">
        <v>776</v>
      </c>
      <c r="C439" s="157">
        <v>5</v>
      </c>
      <c r="D439" s="158" t="s">
        <v>1295</v>
      </c>
      <c r="E439" s="160" t="s">
        <v>1316</v>
      </c>
      <c r="F439" s="162">
        <v>130</v>
      </c>
      <c r="G439" s="160">
        <v>300</v>
      </c>
      <c r="H439" s="162">
        <v>1855.6701030927836</v>
      </c>
      <c r="I439" s="160"/>
      <c r="J439" s="160">
        <v>640</v>
      </c>
      <c r="K439" s="154">
        <v>250</v>
      </c>
      <c r="L439" s="163" t="s">
        <v>1315</v>
      </c>
      <c r="M439" s="162">
        <v>150</v>
      </c>
      <c r="N439" s="160">
        <v>300</v>
      </c>
      <c r="O439" s="162">
        <v>1855.6701030927836</v>
      </c>
      <c r="P439" s="160"/>
      <c r="Q439" s="160">
        <v>640</v>
      </c>
      <c r="R439" s="154">
        <v>3600</v>
      </c>
      <c r="S439" s="160" t="s">
        <v>1319</v>
      </c>
      <c r="T439" s="162">
        <v>53</v>
      </c>
      <c r="U439" s="160">
        <v>360</v>
      </c>
      <c r="V439" s="162">
        <v>2226.8041237113403</v>
      </c>
      <c r="W439" s="160">
        <v>1.91</v>
      </c>
      <c r="X439" s="160">
        <v>620</v>
      </c>
      <c r="Y439" s="154">
        <v>185</v>
      </c>
    </row>
    <row r="440" spans="1:25" x14ac:dyDescent="0.3">
      <c r="A440" s="156" t="s">
        <v>779</v>
      </c>
      <c r="B440" s="159" t="s">
        <v>776</v>
      </c>
      <c r="C440" s="157">
        <v>6</v>
      </c>
      <c r="D440" s="158" t="s">
        <v>1297</v>
      </c>
      <c r="E440" s="160" t="s">
        <v>1314</v>
      </c>
      <c r="F440" s="162">
        <v>121</v>
      </c>
      <c r="G440" s="160">
        <v>700</v>
      </c>
      <c r="H440" s="162">
        <v>1680</v>
      </c>
      <c r="I440" s="160"/>
      <c r="J440" s="160">
        <v>500</v>
      </c>
      <c r="K440" s="154">
        <v>540</v>
      </c>
      <c r="L440" s="163" t="s">
        <v>1313</v>
      </c>
      <c r="M440" s="162">
        <v>150</v>
      </c>
      <c r="N440" s="160">
        <v>700</v>
      </c>
      <c r="O440" s="162">
        <v>1680</v>
      </c>
      <c r="P440" s="160"/>
      <c r="Q440" s="160">
        <v>500</v>
      </c>
      <c r="R440" s="154">
        <v>4800</v>
      </c>
      <c r="S440" s="160" t="s">
        <v>1312</v>
      </c>
      <c r="T440" s="162">
        <v>75</v>
      </c>
      <c r="U440" s="160">
        <v>910</v>
      </c>
      <c r="V440" s="162">
        <v>2184</v>
      </c>
      <c r="W440" s="160">
        <v>3.57</v>
      </c>
      <c r="X440" s="160">
        <v>540</v>
      </c>
      <c r="Y440" s="154">
        <v>660</v>
      </c>
    </row>
    <row r="441" spans="1:25" x14ac:dyDescent="0.3">
      <c r="A441" s="156" t="s">
        <v>779</v>
      </c>
      <c r="B441" s="159" t="s">
        <v>776</v>
      </c>
      <c r="C441" s="157">
        <v>7</v>
      </c>
      <c r="D441" s="158" t="s">
        <v>1299</v>
      </c>
      <c r="E441" s="160" t="s">
        <v>1318</v>
      </c>
      <c r="F441" s="162">
        <v>190</v>
      </c>
      <c r="G441" s="160">
        <v>330</v>
      </c>
      <c r="H441" s="162">
        <v>1650</v>
      </c>
      <c r="I441" s="160"/>
      <c r="J441" s="160">
        <v>916</v>
      </c>
      <c r="K441" s="154">
        <v>455</v>
      </c>
      <c r="L441" s="163" t="s">
        <v>1317</v>
      </c>
      <c r="M441" s="162">
        <v>215</v>
      </c>
      <c r="N441" s="160">
        <v>330</v>
      </c>
      <c r="O441" s="162">
        <v>1650</v>
      </c>
      <c r="P441" s="160"/>
      <c r="Q441" s="160">
        <v>916</v>
      </c>
      <c r="R441" s="154">
        <v>4400</v>
      </c>
      <c r="S441" s="160" t="s">
        <v>1310</v>
      </c>
      <c r="T441" s="162">
        <v>53</v>
      </c>
      <c r="U441" s="160">
        <v>430</v>
      </c>
      <c r="V441" s="162">
        <v>2150</v>
      </c>
      <c r="W441" s="160">
        <v>1.91</v>
      </c>
      <c r="X441" s="160">
        <v>900</v>
      </c>
      <c r="Y441" s="154">
        <v>245</v>
      </c>
    </row>
    <row r="442" spans="1:25" x14ac:dyDescent="0.3">
      <c r="A442" s="156" t="s">
        <v>779</v>
      </c>
      <c r="B442" s="159" t="s">
        <v>776</v>
      </c>
      <c r="C442" s="157">
        <v>8</v>
      </c>
      <c r="D442" s="158" t="s">
        <v>1301</v>
      </c>
      <c r="E442" s="160" t="s">
        <v>1311</v>
      </c>
      <c r="F442" s="162">
        <v>215</v>
      </c>
      <c r="G442" s="160">
        <v>330</v>
      </c>
      <c r="H442" s="162">
        <v>2129.0322580645161</v>
      </c>
      <c r="I442" s="160"/>
      <c r="J442" s="160">
        <v>916</v>
      </c>
      <c r="K442" s="154">
        <v>510</v>
      </c>
      <c r="L442" s="160" t="s">
        <v>1310</v>
      </c>
      <c r="M442" s="162">
        <v>53</v>
      </c>
      <c r="N442" s="160">
        <v>430</v>
      </c>
      <c r="O442" s="162">
        <v>2774.1935483870966</v>
      </c>
      <c r="P442" s="160">
        <v>1.91</v>
      </c>
      <c r="Q442" s="160">
        <v>900</v>
      </c>
      <c r="R442" s="154">
        <v>245</v>
      </c>
      <c r="S442" s="160" t="s">
        <v>1175</v>
      </c>
      <c r="T442" s="160" t="s">
        <v>1175</v>
      </c>
      <c r="U442" s="160" t="s">
        <v>1175</v>
      </c>
      <c r="V442" s="160" t="s">
        <v>1175</v>
      </c>
      <c r="W442" s="160" t="s">
        <v>1175</v>
      </c>
      <c r="X442" s="160" t="s">
        <v>1175</v>
      </c>
      <c r="Y442" s="160" t="s">
        <v>1175</v>
      </c>
    </row>
    <row r="443" spans="1:25" x14ac:dyDescent="0.3">
      <c r="A443" s="156" t="s">
        <v>779</v>
      </c>
      <c r="B443" s="159" t="s">
        <v>776</v>
      </c>
      <c r="C443" s="157">
        <v>9</v>
      </c>
      <c r="D443" s="158" t="s">
        <v>1303</v>
      </c>
      <c r="E443" s="160" t="s">
        <v>1309</v>
      </c>
      <c r="F443" s="162">
        <v>249</v>
      </c>
      <c r="G443" s="160">
        <v>600</v>
      </c>
      <c r="H443" s="162">
        <v>1730.7692307692307</v>
      </c>
      <c r="I443" s="160"/>
      <c r="J443" s="160">
        <v>850</v>
      </c>
      <c r="K443" s="154">
        <v>1195</v>
      </c>
      <c r="L443" s="163" t="s">
        <v>1308</v>
      </c>
      <c r="M443" s="162">
        <v>282</v>
      </c>
      <c r="N443" s="160">
        <v>600</v>
      </c>
      <c r="O443" s="162">
        <v>1730.7692307692307</v>
      </c>
      <c r="P443" s="160"/>
      <c r="Q443" s="160">
        <v>850</v>
      </c>
      <c r="R443" s="154">
        <v>4800</v>
      </c>
      <c r="S443" s="160" t="s">
        <v>1307</v>
      </c>
      <c r="T443" s="162">
        <v>70</v>
      </c>
      <c r="U443" s="160">
        <v>770</v>
      </c>
      <c r="V443" s="162">
        <v>2221.1538461538462</v>
      </c>
      <c r="W443" s="160">
        <v>3.17</v>
      </c>
      <c r="X443" s="160">
        <v>850</v>
      </c>
      <c r="Y443" s="154">
        <v>905</v>
      </c>
    </row>
    <row r="444" spans="1:25" x14ac:dyDescent="0.3">
      <c r="A444" s="149" t="s">
        <v>779</v>
      </c>
      <c r="B444" s="150" t="s">
        <v>776</v>
      </c>
      <c r="C444" s="151">
        <v>10</v>
      </c>
      <c r="D444" s="152" t="s">
        <v>1305</v>
      </c>
      <c r="E444" s="164" t="s">
        <v>1309</v>
      </c>
      <c r="F444" s="166">
        <v>249</v>
      </c>
      <c r="G444" s="164">
        <v>600</v>
      </c>
      <c r="H444" s="166">
        <v>2033.898305084746</v>
      </c>
      <c r="I444" s="164"/>
      <c r="J444" s="164">
        <v>850</v>
      </c>
      <c r="K444" s="155">
        <v>1195</v>
      </c>
      <c r="L444" s="167" t="s">
        <v>1308</v>
      </c>
      <c r="M444" s="166">
        <v>282</v>
      </c>
      <c r="N444" s="164">
        <v>600</v>
      </c>
      <c r="O444" s="166">
        <v>2033.898305084746</v>
      </c>
      <c r="P444" s="164"/>
      <c r="Q444" s="164">
        <v>850</v>
      </c>
      <c r="R444" s="155">
        <v>4800</v>
      </c>
      <c r="S444" s="164" t="s">
        <v>1307</v>
      </c>
      <c r="T444" s="166">
        <v>70</v>
      </c>
      <c r="U444" s="164">
        <v>770</v>
      </c>
      <c r="V444" s="166">
        <v>2610.1694915254238</v>
      </c>
      <c r="W444" s="164">
        <v>3.17</v>
      </c>
      <c r="X444" s="164">
        <v>850</v>
      </c>
      <c r="Y444" s="155">
        <v>905</v>
      </c>
    </row>
  </sheetData>
  <mergeCells count="4">
    <mergeCell ref="A1:A3"/>
    <mergeCell ref="B1:B3"/>
    <mergeCell ref="C1:C3"/>
    <mergeCell ref="D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42"/>
  <sheetViews>
    <sheetView workbookViewId="0">
      <pane ySplit="1" topLeftCell="A2" activePane="bottomLeft" state="frozen"/>
      <selection pane="bottomLeft" activeCell="N119" sqref="N119"/>
    </sheetView>
  </sheetViews>
  <sheetFormatPr defaultRowHeight="14.4" x14ac:dyDescent="0.3"/>
  <cols>
    <col min="4" max="4" width="16.44140625" customWidth="1"/>
    <col min="5" max="5" width="11.33203125" customWidth="1"/>
    <col min="7" max="7" width="9.109375" style="122"/>
    <col min="8" max="8" width="9.5546875" style="122" customWidth="1"/>
    <col min="9" max="11" width="9.109375" style="122"/>
    <col min="12" max="12" width="11.33203125" style="122" customWidth="1"/>
    <col min="13" max="13" width="9.109375" style="122"/>
    <col min="26" max="26" width="9.109375" customWidth="1"/>
  </cols>
  <sheetData>
    <row r="1" spans="1:14" ht="39.75" customHeight="1" x14ac:dyDescent="0.3">
      <c r="A1" s="127" t="s">
        <v>784</v>
      </c>
      <c r="B1" s="127" t="s">
        <v>785</v>
      </c>
      <c r="C1" s="128" t="s">
        <v>0</v>
      </c>
      <c r="D1" s="129" t="s">
        <v>786</v>
      </c>
      <c r="E1" s="130" t="s">
        <v>1226</v>
      </c>
      <c r="F1" s="131" t="s">
        <v>1227</v>
      </c>
      <c r="G1" s="132" t="s">
        <v>1228</v>
      </c>
      <c r="H1" s="132" t="s">
        <v>1229</v>
      </c>
      <c r="I1" s="132" t="s">
        <v>1230</v>
      </c>
      <c r="J1" s="132" t="s">
        <v>1231</v>
      </c>
      <c r="K1" s="132" t="s">
        <v>1232</v>
      </c>
      <c r="L1" s="132" t="s">
        <v>1234</v>
      </c>
      <c r="M1" s="132" t="s">
        <v>1233</v>
      </c>
    </row>
    <row r="2" spans="1:14" ht="15" hidden="1" customHeight="1" x14ac:dyDescent="0.3">
      <c r="A2" s="123" t="s">
        <v>787</v>
      </c>
      <c r="B2" s="124" t="s">
        <v>788</v>
      </c>
      <c r="C2" s="125">
        <v>1</v>
      </c>
      <c r="D2" s="126" t="s">
        <v>1</v>
      </c>
      <c r="E2" s="148">
        <v>0</v>
      </c>
      <c r="F2" s="148">
        <v>60</v>
      </c>
      <c r="G2" s="148">
        <v>50</v>
      </c>
      <c r="H2" s="148">
        <v>30</v>
      </c>
      <c r="I2" s="148">
        <v>136</v>
      </c>
      <c r="J2" s="148">
        <v>140</v>
      </c>
      <c r="K2" s="148">
        <v>50</v>
      </c>
      <c r="L2" s="148">
        <v>50</v>
      </c>
      <c r="M2" s="148">
        <v>100</v>
      </c>
      <c r="N2">
        <f>SUM(E2:M2)</f>
        <v>616</v>
      </c>
    </row>
    <row r="3" spans="1:14" hidden="1" x14ac:dyDescent="0.3">
      <c r="A3" s="95" t="s">
        <v>787</v>
      </c>
      <c r="B3" s="96" t="s">
        <v>788</v>
      </c>
      <c r="C3" s="97">
        <v>2</v>
      </c>
      <c r="D3" s="98" t="s">
        <v>2</v>
      </c>
      <c r="E3" s="148">
        <v>280</v>
      </c>
      <c r="F3" s="148">
        <v>80</v>
      </c>
      <c r="G3" s="148">
        <v>60</v>
      </c>
      <c r="H3" s="148">
        <v>40</v>
      </c>
      <c r="I3" s="148">
        <v>140</v>
      </c>
      <c r="J3" s="148">
        <v>180</v>
      </c>
      <c r="K3" s="148">
        <v>300</v>
      </c>
      <c r="L3" s="148">
        <v>225</v>
      </c>
      <c r="M3" s="148">
        <v>100</v>
      </c>
      <c r="N3" s="171">
        <f t="shared" ref="N3:N66" si="0">SUM(E3:M3)</f>
        <v>1405</v>
      </c>
    </row>
    <row r="4" spans="1:14" hidden="1" x14ac:dyDescent="0.3">
      <c r="A4" s="90" t="s">
        <v>787</v>
      </c>
      <c r="B4" s="91" t="s">
        <v>788</v>
      </c>
      <c r="C4" s="92">
        <v>2</v>
      </c>
      <c r="D4" s="93" t="s">
        <v>3</v>
      </c>
      <c r="E4" s="148">
        <v>510</v>
      </c>
      <c r="F4" s="148">
        <v>75</v>
      </c>
      <c r="G4" s="148">
        <v>60</v>
      </c>
      <c r="H4" s="148">
        <v>40</v>
      </c>
      <c r="I4" s="148">
        <v>132</v>
      </c>
      <c r="J4" s="148">
        <v>160</v>
      </c>
      <c r="K4" s="148">
        <v>300</v>
      </c>
      <c r="L4" s="148">
        <v>50</v>
      </c>
      <c r="M4" s="148">
        <v>100</v>
      </c>
      <c r="N4" s="171">
        <f t="shared" si="0"/>
        <v>1427</v>
      </c>
    </row>
    <row r="5" spans="1:14" hidden="1" x14ac:dyDescent="0.3">
      <c r="A5" s="90" t="s">
        <v>787</v>
      </c>
      <c r="B5" s="91" t="s">
        <v>788</v>
      </c>
      <c r="C5" s="92">
        <v>2</v>
      </c>
      <c r="D5" s="93" t="s">
        <v>4</v>
      </c>
      <c r="E5" s="148">
        <v>480</v>
      </c>
      <c r="F5" s="148">
        <v>75</v>
      </c>
      <c r="G5" s="148">
        <v>60</v>
      </c>
      <c r="H5" s="148">
        <v>40</v>
      </c>
      <c r="I5" s="148">
        <v>132</v>
      </c>
      <c r="J5" s="148">
        <v>340</v>
      </c>
      <c r="K5" s="148">
        <v>360</v>
      </c>
      <c r="L5" s="148">
        <v>50</v>
      </c>
      <c r="M5" s="148">
        <v>100</v>
      </c>
      <c r="N5" s="171">
        <f t="shared" si="0"/>
        <v>1637</v>
      </c>
    </row>
    <row r="6" spans="1:14" hidden="1" x14ac:dyDescent="0.3">
      <c r="A6" s="90" t="s">
        <v>787</v>
      </c>
      <c r="B6" s="91" t="s">
        <v>788</v>
      </c>
      <c r="C6" s="92">
        <v>2</v>
      </c>
      <c r="D6" s="93" t="s">
        <v>5</v>
      </c>
      <c r="E6" s="148">
        <v>423</v>
      </c>
      <c r="F6" s="148">
        <v>75</v>
      </c>
      <c r="G6" s="148">
        <v>60</v>
      </c>
      <c r="H6" s="148">
        <v>40</v>
      </c>
      <c r="I6" s="148">
        <v>132</v>
      </c>
      <c r="J6" s="148">
        <v>100</v>
      </c>
      <c r="K6" s="148">
        <v>150</v>
      </c>
      <c r="L6" s="148">
        <v>50</v>
      </c>
      <c r="M6" s="148">
        <v>100</v>
      </c>
      <c r="N6" s="171">
        <f t="shared" si="0"/>
        <v>1130</v>
      </c>
    </row>
    <row r="7" spans="1:14" hidden="1" x14ac:dyDescent="0.3">
      <c r="A7" s="95" t="s">
        <v>787</v>
      </c>
      <c r="B7" s="96" t="s">
        <v>788</v>
      </c>
      <c r="C7" s="97">
        <v>3</v>
      </c>
      <c r="D7" s="98" t="s">
        <v>6</v>
      </c>
      <c r="E7" s="148">
        <v>550</v>
      </c>
      <c r="F7" s="148">
        <v>90</v>
      </c>
      <c r="G7" s="148">
        <v>70</v>
      </c>
      <c r="H7" s="148">
        <v>50</v>
      </c>
      <c r="I7" s="148">
        <v>328</v>
      </c>
      <c r="J7" s="148">
        <v>360</v>
      </c>
      <c r="K7" s="148">
        <v>175</v>
      </c>
      <c r="L7" s="148">
        <v>50</v>
      </c>
      <c r="M7" s="148">
        <v>100</v>
      </c>
      <c r="N7" s="171">
        <f t="shared" si="0"/>
        <v>1773</v>
      </c>
    </row>
    <row r="8" spans="1:14" hidden="1" x14ac:dyDescent="0.3">
      <c r="A8" s="95" t="s">
        <v>787</v>
      </c>
      <c r="B8" s="96" t="s">
        <v>788</v>
      </c>
      <c r="C8" s="97">
        <v>3</v>
      </c>
      <c r="D8" s="98" t="s">
        <v>7</v>
      </c>
      <c r="E8" s="148">
        <v>770</v>
      </c>
      <c r="F8" s="148">
        <v>100</v>
      </c>
      <c r="G8" s="148">
        <v>80</v>
      </c>
      <c r="H8" s="148">
        <v>60</v>
      </c>
      <c r="I8" s="148">
        <v>120</v>
      </c>
      <c r="J8" s="148">
        <v>320</v>
      </c>
      <c r="K8" s="148">
        <v>350</v>
      </c>
      <c r="L8" s="148">
        <v>110</v>
      </c>
      <c r="M8" s="148">
        <v>125</v>
      </c>
      <c r="N8" s="171">
        <f t="shared" si="0"/>
        <v>2035</v>
      </c>
    </row>
    <row r="9" spans="1:14" hidden="1" x14ac:dyDescent="0.3">
      <c r="A9" s="95" t="s">
        <v>787</v>
      </c>
      <c r="B9" s="96" t="s">
        <v>788</v>
      </c>
      <c r="C9" s="97">
        <v>3</v>
      </c>
      <c r="D9" s="98" t="s">
        <v>8</v>
      </c>
      <c r="E9" s="148">
        <v>483</v>
      </c>
      <c r="F9" s="148">
        <v>90</v>
      </c>
      <c r="G9" s="148">
        <v>70</v>
      </c>
      <c r="H9" s="148">
        <v>50</v>
      </c>
      <c r="I9" s="148">
        <v>136</v>
      </c>
      <c r="J9" s="148">
        <v>180</v>
      </c>
      <c r="K9" s="148">
        <v>175</v>
      </c>
      <c r="L9" s="148">
        <v>140</v>
      </c>
      <c r="M9" s="148">
        <v>100</v>
      </c>
      <c r="N9" s="171">
        <f t="shared" si="0"/>
        <v>1424</v>
      </c>
    </row>
    <row r="10" spans="1:14" hidden="1" x14ac:dyDescent="0.3">
      <c r="A10" s="95" t="s">
        <v>787</v>
      </c>
      <c r="B10" s="96" t="s">
        <v>788</v>
      </c>
      <c r="C10" s="97">
        <v>3</v>
      </c>
      <c r="D10" s="98" t="s">
        <v>9</v>
      </c>
      <c r="E10" s="148">
        <v>525</v>
      </c>
      <c r="F10" s="148">
        <v>100</v>
      </c>
      <c r="G10" s="148">
        <v>80</v>
      </c>
      <c r="H10" s="148">
        <v>60</v>
      </c>
      <c r="I10" s="148">
        <v>136</v>
      </c>
      <c r="J10" s="148">
        <v>372</v>
      </c>
      <c r="K10" s="148">
        <v>175</v>
      </c>
      <c r="L10" s="148">
        <v>50</v>
      </c>
      <c r="M10" s="148">
        <v>100</v>
      </c>
      <c r="N10" s="171">
        <f t="shared" si="0"/>
        <v>1598</v>
      </c>
    </row>
    <row r="11" spans="1:14" hidden="1" x14ac:dyDescent="0.3">
      <c r="A11" s="95" t="s">
        <v>787</v>
      </c>
      <c r="B11" s="96" t="s">
        <v>788</v>
      </c>
      <c r="C11" s="97">
        <v>3</v>
      </c>
      <c r="D11" s="98" t="s">
        <v>10</v>
      </c>
      <c r="E11" s="148">
        <v>840</v>
      </c>
      <c r="F11" s="148">
        <v>100</v>
      </c>
      <c r="G11" s="148">
        <v>80</v>
      </c>
      <c r="H11" s="148">
        <v>60</v>
      </c>
      <c r="I11" s="148">
        <v>136</v>
      </c>
      <c r="J11" s="148">
        <v>360</v>
      </c>
      <c r="K11" s="148">
        <v>175</v>
      </c>
      <c r="L11" s="148">
        <v>50</v>
      </c>
      <c r="M11" s="148">
        <v>125</v>
      </c>
      <c r="N11" s="171">
        <f t="shared" si="0"/>
        <v>1926</v>
      </c>
    </row>
    <row r="12" spans="1:14" hidden="1" x14ac:dyDescent="0.3">
      <c r="A12" s="90" t="s">
        <v>787</v>
      </c>
      <c r="B12" s="91" t="s">
        <v>788</v>
      </c>
      <c r="C12" s="92">
        <v>3</v>
      </c>
      <c r="D12" s="93" t="s">
        <v>11</v>
      </c>
      <c r="E12" s="148">
        <v>1081</v>
      </c>
      <c r="F12" s="148">
        <v>90</v>
      </c>
      <c r="G12" s="148">
        <v>70</v>
      </c>
      <c r="H12" s="148">
        <v>50</v>
      </c>
      <c r="I12" s="148">
        <v>132</v>
      </c>
      <c r="J12" s="148">
        <v>420</v>
      </c>
      <c r="K12" s="148">
        <v>175</v>
      </c>
      <c r="L12" s="148">
        <v>600</v>
      </c>
      <c r="M12" s="148">
        <v>100</v>
      </c>
      <c r="N12" s="171">
        <f t="shared" si="0"/>
        <v>2718</v>
      </c>
    </row>
    <row r="13" spans="1:14" hidden="1" x14ac:dyDescent="0.3">
      <c r="A13" s="90" t="s">
        <v>787</v>
      </c>
      <c r="B13" s="91" t="s">
        <v>788</v>
      </c>
      <c r="C13" s="92">
        <v>3</v>
      </c>
      <c r="D13" s="93" t="s">
        <v>12</v>
      </c>
      <c r="E13" s="148">
        <v>670</v>
      </c>
      <c r="F13" s="148">
        <v>90</v>
      </c>
      <c r="G13" s="148">
        <v>70</v>
      </c>
      <c r="H13" s="148">
        <v>50</v>
      </c>
      <c r="I13" s="148">
        <v>288</v>
      </c>
      <c r="J13" s="148">
        <v>380</v>
      </c>
      <c r="K13" s="148">
        <v>175</v>
      </c>
      <c r="L13" s="148">
        <v>140</v>
      </c>
      <c r="M13" s="148">
        <v>100</v>
      </c>
      <c r="N13" s="171">
        <f t="shared" si="0"/>
        <v>1963</v>
      </c>
    </row>
    <row r="14" spans="1:14" hidden="1" x14ac:dyDescent="0.3">
      <c r="A14" s="90" t="s">
        <v>787</v>
      </c>
      <c r="B14" s="91" t="s">
        <v>788</v>
      </c>
      <c r="C14" s="92">
        <v>3</v>
      </c>
      <c r="D14" s="93" t="s">
        <v>13</v>
      </c>
      <c r="E14" s="148">
        <v>920</v>
      </c>
      <c r="F14" s="148">
        <v>90</v>
      </c>
      <c r="G14" s="148">
        <v>70</v>
      </c>
      <c r="H14" s="148">
        <v>50</v>
      </c>
      <c r="I14" s="148">
        <v>152</v>
      </c>
      <c r="J14" s="148">
        <v>180</v>
      </c>
      <c r="K14" s="148">
        <v>175</v>
      </c>
      <c r="L14" s="148">
        <v>180</v>
      </c>
      <c r="M14" s="148">
        <v>125</v>
      </c>
      <c r="N14" s="171">
        <f t="shared" si="0"/>
        <v>1942</v>
      </c>
    </row>
    <row r="15" spans="1:14" hidden="1" x14ac:dyDescent="0.3">
      <c r="A15" s="95" t="s">
        <v>787</v>
      </c>
      <c r="B15" s="96" t="s">
        <v>788</v>
      </c>
      <c r="C15" s="97">
        <v>4</v>
      </c>
      <c r="D15" s="98" t="s">
        <v>14</v>
      </c>
      <c r="E15" s="148">
        <v>1596</v>
      </c>
      <c r="F15" s="148">
        <v>140</v>
      </c>
      <c r="G15" s="148">
        <v>100</v>
      </c>
      <c r="H15" s="148">
        <v>70</v>
      </c>
      <c r="I15" s="148">
        <v>136</v>
      </c>
      <c r="J15" s="148">
        <v>300</v>
      </c>
      <c r="K15" s="148">
        <v>500</v>
      </c>
      <c r="L15" s="148">
        <v>600</v>
      </c>
      <c r="M15" s="148">
        <v>150</v>
      </c>
      <c r="N15" s="171">
        <f t="shared" si="0"/>
        <v>3592</v>
      </c>
    </row>
    <row r="16" spans="1:14" hidden="1" x14ac:dyDescent="0.3">
      <c r="A16" s="90" t="s">
        <v>787</v>
      </c>
      <c r="B16" s="91" t="s">
        <v>788</v>
      </c>
      <c r="C16" s="92">
        <v>4</v>
      </c>
      <c r="D16" s="93" t="s">
        <v>15</v>
      </c>
      <c r="E16" s="148">
        <v>1700</v>
      </c>
      <c r="F16" s="148">
        <v>110</v>
      </c>
      <c r="G16" s="148">
        <v>80</v>
      </c>
      <c r="H16" s="148">
        <v>60</v>
      </c>
      <c r="I16" s="148">
        <v>288</v>
      </c>
      <c r="J16" s="148">
        <v>870</v>
      </c>
      <c r="K16" s="148">
        <v>400</v>
      </c>
      <c r="L16" s="148">
        <v>600</v>
      </c>
      <c r="M16" s="148">
        <v>125</v>
      </c>
      <c r="N16" s="171">
        <f t="shared" si="0"/>
        <v>4233</v>
      </c>
    </row>
    <row r="17" spans="1:14" hidden="1" x14ac:dyDescent="0.3">
      <c r="A17" s="90" t="s">
        <v>787</v>
      </c>
      <c r="B17" s="91" t="s">
        <v>788</v>
      </c>
      <c r="C17" s="92">
        <v>4</v>
      </c>
      <c r="D17" s="93" t="s">
        <v>16</v>
      </c>
      <c r="E17" s="148">
        <v>1750</v>
      </c>
      <c r="F17" s="148">
        <v>110</v>
      </c>
      <c r="G17" s="148">
        <v>80</v>
      </c>
      <c r="H17" s="148">
        <v>60</v>
      </c>
      <c r="I17" s="148">
        <v>288</v>
      </c>
      <c r="J17" s="148">
        <v>300</v>
      </c>
      <c r="K17" s="148">
        <v>400</v>
      </c>
      <c r="L17" s="148">
        <v>180</v>
      </c>
      <c r="M17" s="148">
        <v>125</v>
      </c>
      <c r="N17" s="171">
        <f t="shared" si="0"/>
        <v>3293</v>
      </c>
    </row>
    <row r="18" spans="1:14" hidden="1" x14ac:dyDescent="0.3">
      <c r="A18" s="90" t="s">
        <v>787</v>
      </c>
      <c r="B18" s="91" t="s">
        <v>788</v>
      </c>
      <c r="C18" s="92">
        <v>4</v>
      </c>
      <c r="D18" s="93" t="s">
        <v>17</v>
      </c>
      <c r="E18" s="148">
        <v>2160</v>
      </c>
      <c r="F18" s="148">
        <v>110</v>
      </c>
      <c r="G18" s="148">
        <v>80</v>
      </c>
      <c r="H18" s="148">
        <v>60</v>
      </c>
      <c r="I18" s="148">
        <v>288</v>
      </c>
      <c r="J18" s="148">
        <v>372</v>
      </c>
      <c r="K18" s="148">
        <v>400</v>
      </c>
      <c r="L18" s="148">
        <v>180</v>
      </c>
      <c r="M18" s="148">
        <v>125</v>
      </c>
      <c r="N18" s="171">
        <f t="shared" si="0"/>
        <v>3775</v>
      </c>
    </row>
    <row r="19" spans="1:14" hidden="1" x14ac:dyDescent="0.3">
      <c r="A19" s="90" t="s">
        <v>787</v>
      </c>
      <c r="B19" s="91" t="s">
        <v>788</v>
      </c>
      <c r="C19" s="92">
        <v>6</v>
      </c>
      <c r="D19" s="93" t="s">
        <v>18</v>
      </c>
      <c r="E19" s="148">
        <v>3990</v>
      </c>
      <c r="F19" s="148">
        <v>140</v>
      </c>
      <c r="G19" s="148">
        <v>120</v>
      </c>
      <c r="H19" s="148">
        <v>80</v>
      </c>
      <c r="I19" s="148">
        <v>416</v>
      </c>
      <c r="J19" s="148">
        <v>1330</v>
      </c>
      <c r="K19" s="148">
        <v>675</v>
      </c>
      <c r="L19" s="148">
        <v>600</v>
      </c>
      <c r="M19" s="148">
        <v>150</v>
      </c>
      <c r="N19" s="171">
        <f t="shared" si="0"/>
        <v>7501</v>
      </c>
    </row>
    <row r="20" spans="1:14" hidden="1" x14ac:dyDescent="0.3">
      <c r="A20" s="90" t="s">
        <v>787</v>
      </c>
      <c r="B20" s="91" t="s">
        <v>788</v>
      </c>
      <c r="C20" s="92">
        <v>7</v>
      </c>
      <c r="D20" s="93" t="s">
        <v>19</v>
      </c>
      <c r="E20" s="148">
        <v>7600</v>
      </c>
      <c r="F20" s="148">
        <v>360</v>
      </c>
      <c r="G20" s="148">
        <v>130</v>
      </c>
      <c r="H20" s="148">
        <v>90</v>
      </c>
      <c r="I20" s="148">
        <v>804</v>
      </c>
      <c r="J20" s="148">
        <v>1330</v>
      </c>
      <c r="K20" s="148">
        <v>1162.5</v>
      </c>
      <c r="L20" s="148">
        <v>600</v>
      </c>
      <c r="M20" s="148">
        <v>150</v>
      </c>
      <c r="N20" s="171">
        <f t="shared" si="0"/>
        <v>12226.5</v>
      </c>
    </row>
    <row r="21" spans="1:14" x14ac:dyDescent="0.3">
      <c r="A21" s="90" t="s">
        <v>787</v>
      </c>
      <c r="B21" s="91" t="s">
        <v>788</v>
      </c>
      <c r="C21" s="92">
        <v>8</v>
      </c>
      <c r="D21" s="93" t="s">
        <v>20</v>
      </c>
      <c r="E21" s="148">
        <v>11250</v>
      </c>
      <c r="F21" s="148">
        <v>400</v>
      </c>
      <c r="G21" s="148">
        <v>140</v>
      </c>
      <c r="H21" s="148">
        <v>100</v>
      </c>
      <c r="I21" s="148">
        <v>1312</v>
      </c>
      <c r="J21" s="148">
        <v>3330</v>
      </c>
      <c r="K21" s="148">
        <v>1100</v>
      </c>
      <c r="L21" s="148">
        <v>800</v>
      </c>
      <c r="M21" s="148">
        <v>175</v>
      </c>
      <c r="N21" s="171">
        <f t="shared" si="0"/>
        <v>18607</v>
      </c>
    </row>
    <row r="22" spans="1:14" hidden="1" x14ac:dyDescent="0.3">
      <c r="A22" s="95" t="s">
        <v>787</v>
      </c>
      <c r="B22" s="102" t="s">
        <v>789</v>
      </c>
      <c r="C22" s="97">
        <v>4</v>
      </c>
      <c r="D22" s="98" t="s">
        <v>21</v>
      </c>
      <c r="E22" s="148">
        <v>1520</v>
      </c>
      <c r="F22" s="148">
        <v>110</v>
      </c>
      <c r="G22" s="148">
        <v>80</v>
      </c>
      <c r="H22" s="148">
        <v>60</v>
      </c>
      <c r="I22" s="148">
        <v>732</v>
      </c>
      <c r="J22" s="148">
        <v>340</v>
      </c>
      <c r="K22" s="148">
        <v>400</v>
      </c>
      <c r="L22" s="148">
        <v>50</v>
      </c>
      <c r="M22" s="148">
        <v>150</v>
      </c>
      <c r="N22" s="171">
        <f t="shared" si="0"/>
        <v>3442</v>
      </c>
    </row>
    <row r="23" spans="1:14" hidden="1" x14ac:dyDescent="0.3">
      <c r="A23" s="95" t="s">
        <v>787</v>
      </c>
      <c r="B23" s="102" t="s">
        <v>789</v>
      </c>
      <c r="C23" s="97">
        <v>4</v>
      </c>
      <c r="D23" s="98" t="s">
        <v>22</v>
      </c>
      <c r="E23" s="148">
        <v>1440</v>
      </c>
      <c r="F23" s="148">
        <v>140</v>
      </c>
      <c r="G23" s="148">
        <v>100</v>
      </c>
      <c r="H23" s="148">
        <v>70</v>
      </c>
      <c r="I23" s="148">
        <v>376</v>
      </c>
      <c r="J23" s="148">
        <v>420</v>
      </c>
      <c r="K23" s="148">
        <v>500</v>
      </c>
      <c r="L23" s="148">
        <v>50</v>
      </c>
      <c r="M23" s="148">
        <v>150</v>
      </c>
      <c r="N23" s="171">
        <f t="shared" si="0"/>
        <v>3246</v>
      </c>
    </row>
    <row r="24" spans="1:14" hidden="1" x14ac:dyDescent="0.3">
      <c r="A24" s="90" t="s">
        <v>787</v>
      </c>
      <c r="B24" s="103" t="s">
        <v>789</v>
      </c>
      <c r="C24" s="92">
        <v>4</v>
      </c>
      <c r="D24" s="93" t="s">
        <v>23</v>
      </c>
      <c r="E24" s="148">
        <v>1330</v>
      </c>
      <c r="F24" s="148">
        <v>110</v>
      </c>
      <c r="G24" s="148">
        <v>80</v>
      </c>
      <c r="H24" s="148">
        <v>60</v>
      </c>
      <c r="I24" s="148">
        <v>416</v>
      </c>
      <c r="J24" s="148">
        <v>360</v>
      </c>
      <c r="K24" s="148">
        <v>400</v>
      </c>
      <c r="L24" s="148">
        <v>140</v>
      </c>
      <c r="M24" s="148">
        <v>150</v>
      </c>
      <c r="N24" s="171">
        <f t="shared" si="0"/>
        <v>3046</v>
      </c>
    </row>
    <row r="25" spans="1:14" hidden="1" x14ac:dyDescent="0.3">
      <c r="A25" s="95" t="s">
        <v>787</v>
      </c>
      <c r="B25" s="102" t="s">
        <v>789</v>
      </c>
      <c r="C25" s="97">
        <v>5</v>
      </c>
      <c r="D25" s="98" t="s">
        <v>24</v>
      </c>
      <c r="E25" s="148">
        <v>1830</v>
      </c>
      <c r="F25" s="148">
        <v>150</v>
      </c>
      <c r="G25" s="148">
        <v>120</v>
      </c>
      <c r="H25" s="148">
        <v>80</v>
      </c>
      <c r="I25" s="148">
        <v>472</v>
      </c>
      <c r="J25" s="148">
        <v>225</v>
      </c>
      <c r="K25" s="148">
        <v>550</v>
      </c>
      <c r="L25" s="148">
        <v>600</v>
      </c>
      <c r="M25" s="148">
        <v>150</v>
      </c>
      <c r="N25" s="171">
        <f t="shared" si="0"/>
        <v>4177</v>
      </c>
    </row>
    <row r="26" spans="1:14" hidden="1" x14ac:dyDescent="0.3">
      <c r="A26" s="90" t="s">
        <v>787</v>
      </c>
      <c r="B26" s="103" t="s">
        <v>789</v>
      </c>
      <c r="C26" s="92">
        <v>5</v>
      </c>
      <c r="D26" s="93" t="s">
        <v>25</v>
      </c>
      <c r="E26" s="148">
        <v>2403</v>
      </c>
      <c r="F26" s="148">
        <v>130</v>
      </c>
      <c r="G26" s="148">
        <v>100</v>
      </c>
      <c r="H26" s="148">
        <v>70</v>
      </c>
      <c r="I26" s="148">
        <v>416</v>
      </c>
      <c r="J26" s="148">
        <v>870</v>
      </c>
      <c r="K26" s="148">
        <v>500</v>
      </c>
      <c r="L26" s="148">
        <v>180</v>
      </c>
      <c r="M26" s="148">
        <v>150</v>
      </c>
      <c r="N26" s="171">
        <f t="shared" si="0"/>
        <v>4819</v>
      </c>
    </row>
    <row r="27" spans="1:14" hidden="1" x14ac:dyDescent="0.3">
      <c r="A27" s="95" t="s">
        <v>787</v>
      </c>
      <c r="B27" s="102" t="s">
        <v>789</v>
      </c>
      <c r="C27" s="97">
        <v>6</v>
      </c>
      <c r="D27" s="98" t="s">
        <v>26</v>
      </c>
      <c r="E27" s="148">
        <v>2880</v>
      </c>
      <c r="F27" s="148">
        <v>140</v>
      </c>
      <c r="G27" s="148">
        <v>120</v>
      </c>
      <c r="H27" s="148">
        <v>80</v>
      </c>
      <c r="I27" s="148">
        <v>732</v>
      </c>
      <c r="J27" s="148">
        <v>870</v>
      </c>
      <c r="K27" s="148">
        <v>600</v>
      </c>
      <c r="L27" s="148">
        <v>180</v>
      </c>
      <c r="M27" s="148">
        <v>150</v>
      </c>
      <c r="N27" s="171">
        <f t="shared" si="0"/>
        <v>5752</v>
      </c>
    </row>
    <row r="28" spans="1:14" hidden="1" x14ac:dyDescent="0.3">
      <c r="A28" s="95" t="s">
        <v>787</v>
      </c>
      <c r="B28" s="102" t="s">
        <v>789</v>
      </c>
      <c r="C28" s="97">
        <v>6</v>
      </c>
      <c r="D28" s="98" t="s">
        <v>27</v>
      </c>
      <c r="E28" s="148">
        <v>2880</v>
      </c>
      <c r="F28" s="148">
        <v>140</v>
      </c>
      <c r="G28" s="148">
        <v>120</v>
      </c>
      <c r="H28" s="148">
        <v>80</v>
      </c>
      <c r="I28" s="148">
        <v>732</v>
      </c>
      <c r="J28" s="148">
        <v>870</v>
      </c>
      <c r="K28" s="148">
        <v>550</v>
      </c>
      <c r="L28" s="148">
        <v>180</v>
      </c>
      <c r="M28" s="148">
        <v>150</v>
      </c>
      <c r="N28" s="171">
        <f t="shared" si="0"/>
        <v>5702</v>
      </c>
    </row>
    <row r="29" spans="1:14" hidden="1" x14ac:dyDescent="0.3">
      <c r="A29" s="90" t="s">
        <v>787</v>
      </c>
      <c r="B29" s="103" t="s">
        <v>789</v>
      </c>
      <c r="C29" s="92">
        <v>6</v>
      </c>
      <c r="D29" s="93" t="s">
        <v>28</v>
      </c>
      <c r="E29" s="148">
        <v>5068.8</v>
      </c>
      <c r="F29" s="148">
        <v>140</v>
      </c>
      <c r="G29" s="148">
        <v>120</v>
      </c>
      <c r="H29" s="148">
        <v>80</v>
      </c>
      <c r="I29" s="148">
        <v>804</v>
      </c>
      <c r="J29" s="148">
        <v>2080</v>
      </c>
      <c r="K29" s="148">
        <v>600</v>
      </c>
      <c r="L29" s="148">
        <v>180</v>
      </c>
      <c r="M29" s="148">
        <v>150</v>
      </c>
      <c r="N29" s="171">
        <f t="shared" si="0"/>
        <v>9222.7999999999993</v>
      </c>
    </row>
    <row r="30" spans="1:14" hidden="1" x14ac:dyDescent="0.3">
      <c r="A30" s="90" t="s">
        <v>787</v>
      </c>
      <c r="B30" s="103" t="s">
        <v>789</v>
      </c>
      <c r="C30" s="92">
        <v>6</v>
      </c>
      <c r="D30" s="93" t="s">
        <v>29</v>
      </c>
      <c r="E30" s="148">
        <v>5110</v>
      </c>
      <c r="F30" s="148">
        <v>140</v>
      </c>
      <c r="G30" s="148">
        <v>120</v>
      </c>
      <c r="H30" s="148">
        <v>80</v>
      </c>
      <c r="I30" s="148">
        <v>416</v>
      </c>
      <c r="J30" s="148">
        <v>840</v>
      </c>
      <c r="K30" s="148">
        <v>600</v>
      </c>
      <c r="L30" s="148">
        <v>180</v>
      </c>
      <c r="M30" s="148">
        <v>150</v>
      </c>
      <c r="N30" s="171">
        <f t="shared" si="0"/>
        <v>7636</v>
      </c>
    </row>
    <row r="31" spans="1:14" hidden="1" x14ac:dyDescent="0.3">
      <c r="A31" s="95" t="s">
        <v>787</v>
      </c>
      <c r="B31" s="102" t="s">
        <v>789</v>
      </c>
      <c r="C31" s="97">
        <v>7</v>
      </c>
      <c r="D31" s="98" t="s">
        <v>30</v>
      </c>
      <c r="E31" s="148">
        <v>5500</v>
      </c>
      <c r="F31" s="148">
        <v>320</v>
      </c>
      <c r="G31" s="148">
        <v>130</v>
      </c>
      <c r="H31" s="148">
        <v>90</v>
      </c>
      <c r="I31" s="148">
        <v>1536</v>
      </c>
      <c r="J31" s="148">
        <v>1330</v>
      </c>
      <c r="K31" s="148">
        <v>1050</v>
      </c>
      <c r="L31" s="148">
        <v>420</v>
      </c>
      <c r="M31" s="148">
        <v>150</v>
      </c>
      <c r="N31" s="171">
        <f t="shared" si="0"/>
        <v>10526</v>
      </c>
    </row>
    <row r="32" spans="1:14" hidden="1" x14ac:dyDescent="0.3">
      <c r="A32" s="95" t="s">
        <v>787</v>
      </c>
      <c r="B32" s="102" t="s">
        <v>789</v>
      </c>
      <c r="C32" s="97">
        <v>7</v>
      </c>
      <c r="D32" s="98" t="s">
        <v>31</v>
      </c>
      <c r="E32" s="148">
        <v>5500</v>
      </c>
      <c r="F32" s="148">
        <v>320</v>
      </c>
      <c r="G32" s="148">
        <v>130</v>
      </c>
      <c r="H32" s="148">
        <v>90</v>
      </c>
      <c r="I32" s="148">
        <v>732</v>
      </c>
      <c r="J32" s="148">
        <v>1330</v>
      </c>
      <c r="K32" s="148">
        <v>1050</v>
      </c>
      <c r="L32" s="148">
        <v>420</v>
      </c>
      <c r="M32" s="148">
        <v>150</v>
      </c>
      <c r="N32" s="171">
        <f t="shared" si="0"/>
        <v>9722</v>
      </c>
    </row>
    <row r="33" spans="1:14" hidden="1" x14ac:dyDescent="0.3">
      <c r="A33" s="90" t="s">
        <v>787</v>
      </c>
      <c r="B33" s="103" t="s">
        <v>789</v>
      </c>
      <c r="C33" s="92">
        <v>7</v>
      </c>
      <c r="D33" s="93" t="s">
        <v>32</v>
      </c>
      <c r="E33" s="148">
        <v>8019</v>
      </c>
      <c r="F33" s="148">
        <v>160</v>
      </c>
      <c r="G33" s="148">
        <v>130</v>
      </c>
      <c r="H33" s="148">
        <v>90</v>
      </c>
      <c r="I33" s="148">
        <v>804</v>
      </c>
      <c r="J33" s="148">
        <v>2080</v>
      </c>
      <c r="K33" s="148">
        <v>700</v>
      </c>
      <c r="L33" s="148">
        <v>180</v>
      </c>
      <c r="M33" s="148">
        <v>150</v>
      </c>
      <c r="N33" s="171">
        <f t="shared" si="0"/>
        <v>12313</v>
      </c>
    </row>
    <row r="34" spans="1:14" hidden="1" x14ac:dyDescent="0.3">
      <c r="A34" s="90" t="s">
        <v>787</v>
      </c>
      <c r="B34" s="103" t="s">
        <v>789</v>
      </c>
      <c r="C34" s="92">
        <v>7</v>
      </c>
      <c r="D34" s="93" t="s">
        <v>33</v>
      </c>
      <c r="E34" s="148">
        <v>7728</v>
      </c>
      <c r="F34" s="148">
        <v>160</v>
      </c>
      <c r="G34" s="148">
        <v>130</v>
      </c>
      <c r="H34" s="148">
        <v>90</v>
      </c>
      <c r="I34" s="148">
        <v>804</v>
      </c>
      <c r="J34" s="148">
        <v>1330</v>
      </c>
      <c r="K34" s="148">
        <v>700</v>
      </c>
      <c r="L34" s="148">
        <v>600</v>
      </c>
      <c r="M34" s="148">
        <v>175</v>
      </c>
      <c r="N34" s="171">
        <f t="shared" si="0"/>
        <v>11717</v>
      </c>
    </row>
    <row r="35" spans="1:14" hidden="1" x14ac:dyDescent="0.3">
      <c r="A35" s="90" t="s">
        <v>787</v>
      </c>
      <c r="B35" s="103" t="s">
        <v>789</v>
      </c>
      <c r="C35" s="92">
        <v>7</v>
      </c>
      <c r="D35" s="93" t="s">
        <v>34</v>
      </c>
      <c r="E35" s="148">
        <v>8030</v>
      </c>
      <c r="F35" s="148">
        <v>160</v>
      </c>
      <c r="G35" s="148">
        <v>130</v>
      </c>
      <c r="H35" s="148">
        <v>90</v>
      </c>
      <c r="I35" s="148">
        <v>888</v>
      </c>
      <c r="J35" s="148">
        <v>840</v>
      </c>
      <c r="K35" s="148">
        <v>700</v>
      </c>
      <c r="L35" s="148">
        <v>180</v>
      </c>
      <c r="M35" s="148">
        <v>150</v>
      </c>
      <c r="N35" s="171">
        <f t="shared" si="0"/>
        <v>11168</v>
      </c>
    </row>
    <row r="36" spans="1:14" hidden="1" x14ac:dyDescent="0.3">
      <c r="A36" s="95" t="s">
        <v>787</v>
      </c>
      <c r="B36" s="102" t="s">
        <v>789</v>
      </c>
      <c r="C36" s="97">
        <v>8</v>
      </c>
      <c r="D36" s="98" t="s">
        <v>35</v>
      </c>
      <c r="E36" s="148">
        <v>7410</v>
      </c>
      <c r="F36" s="148">
        <v>360</v>
      </c>
      <c r="G36" s="148">
        <v>140</v>
      </c>
      <c r="H36" s="148">
        <v>100</v>
      </c>
      <c r="I36" s="148">
        <v>1312</v>
      </c>
      <c r="J36" s="148">
        <v>1330</v>
      </c>
      <c r="K36" s="148">
        <v>1500</v>
      </c>
      <c r="L36" s="148">
        <v>180</v>
      </c>
      <c r="M36" s="148">
        <v>175</v>
      </c>
      <c r="N36" s="171">
        <f t="shared" si="0"/>
        <v>12507</v>
      </c>
    </row>
    <row r="37" spans="1:14" hidden="1" x14ac:dyDescent="0.3">
      <c r="A37" s="90" t="s">
        <v>787</v>
      </c>
      <c r="B37" s="103" t="s">
        <v>789</v>
      </c>
      <c r="C37" s="92">
        <v>8</v>
      </c>
      <c r="D37" s="93" t="s">
        <v>36</v>
      </c>
      <c r="E37" s="148">
        <v>11635</v>
      </c>
      <c r="F37" s="148">
        <v>360</v>
      </c>
      <c r="G37" s="148">
        <v>140</v>
      </c>
      <c r="H37" s="148">
        <v>100</v>
      </c>
      <c r="I37" s="148">
        <v>1536</v>
      </c>
      <c r="J37" s="148">
        <v>3330</v>
      </c>
      <c r="K37" s="148">
        <v>1500</v>
      </c>
      <c r="L37" s="148">
        <v>600</v>
      </c>
      <c r="M37" s="148">
        <v>175</v>
      </c>
      <c r="N37" s="171">
        <f t="shared" si="0"/>
        <v>19376</v>
      </c>
    </row>
    <row r="38" spans="1:14" hidden="1" x14ac:dyDescent="0.3">
      <c r="A38" s="90" t="s">
        <v>787</v>
      </c>
      <c r="B38" s="103" t="s">
        <v>789</v>
      </c>
      <c r="C38" s="92">
        <v>8</v>
      </c>
      <c r="D38" s="93" t="s">
        <v>37</v>
      </c>
      <c r="E38" s="148">
        <v>10800</v>
      </c>
      <c r="F38" s="148">
        <v>360</v>
      </c>
      <c r="G38" s="148">
        <v>140</v>
      </c>
      <c r="H38" s="148">
        <v>100</v>
      </c>
      <c r="I38" s="148">
        <v>1552</v>
      </c>
      <c r="J38" s="148">
        <v>2080</v>
      </c>
      <c r="K38" s="148">
        <v>1500</v>
      </c>
      <c r="L38" s="148">
        <v>800</v>
      </c>
      <c r="M38" s="148">
        <v>175</v>
      </c>
      <c r="N38" s="171">
        <f t="shared" si="0"/>
        <v>17507</v>
      </c>
    </row>
    <row r="39" spans="1:14" hidden="1" x14ac:dyDescent="0.3">
      <c r="A39" s="90" t="s">
        <v>787</v>
      </c>
      <c r="B39" s="103" t="s">
        <v>789</v>
      </c>
      <c r="C39" s="92">
        <v>9</v>
      </c>
      <c r="D39" s="93" t="s">
        <v>38</v>
      </c>
      <c r="E39" s="148">
        <v>16401</v>
      </c>
      <c r="F39" s="148">
        <v>400</v>
      </c>
      <c r="G39" s="148">
        <v>150</v>
      </c>
      <c r="H39" s="148">
        <v>110</v>
      </c>
      <c r="I39" s="148">
        <v>1940</v>
      </c>
      <c r="J39" s="148">
        <v>3330</v>
      </c>
      <c r="K39" s="148">
        <v>1800</v>
      </c>
      <c r="L39" s="148">
        <v>600</v>
      </c>
      <c r="M39" s="148">
        <v>200</v>
      </c>
      <c r="N39" s="171">
        <f t="shared" si="0"/>
        <v>24931</v>
      </c>
    </row>
    <row r="40" spans="1:14" hidden="1" x14ac:dyDescent="0.3">
      <c r="A40" s="90" t="s">
        <v>787</v>
      </c>
      <c r="B40" s="103" t="s">
        <v>789</v>
      </c>
      <c r="C40" s="92">
        <v>9</v>
      </c>
      <c r="D40" s="93" t="s">
        <v>39</v>
      </c>
      <c r="E40" s="148">
        <v>16150</v>
      </c>
      <c r="F40" s="148">
        <v>400</v>
      </c>
      <c r="G40" s="148">
        <v>150</v>
      </c>
      <c r="H40" s="148">
        <v>110</v>
      </c>
      <c r="I40" s="148">
        <v>1940</v>
      </c>
      <c r="J40" s="148">
        <v>3600</v>
      </c>
      <c r="K40" s="148">
        <v>1800</v>
      </c>
      <c r="L40" s="148">
        <v>800</v>
      </c>
      <c r="M40" s="148">
        <v>200</v>
      </c>
      <c r="N40" s="171">
        <f t="shared" si="0"/>
        <v>25150</v>
      </c>
    </row>
    <row r="41" spans="1:14" hidden="1" x14ac:dyDescent="0.3">
      <c r="A41" s="95" t="s">
        <v>787</v>
      </c>
      <c r="B41" s="104" t="s">
        <v>789</v>
      </c>
      <c r="C41" s="97">
        <v>10</v>
      </c>
      <c r="D41" s="98" t="s">
        <v>773</v>
      </c>
      <c r="E41" s="148">
        <v>6270</v>
      </c>
      <c r="F41" s="148">
        <v>210</v>
      </c>
      <c r="G41" s="148">
        <v>170</v>
      </c>
      <c r="H41" s="148">
        <v>120</v>
      </c>
      <c r="I41" s="148">
        <v>2000</v>
      </c>
      <c r="J41" s="148">
        <v>3600</v>
      </c>
      <c r="K41" s="148">
        <v>250</v>
      </c>
      <c r="L41" s="148">
        <v>20</v>
      </c>
      <c r="M41" s="148">
        <v>200</v>
      </c>
      <c r="N41" s="171">
        <f t="shared" si="0"/>
        <v>12840</v>
      </c>
    </row>
    <row r="42" spans="1:14" hidden="1" x14ac:dyDescent="0.3">
      <c r="A42" s="95" t="s">
        <v>787</v>
      </c>
      <c r="B42" s="102" t="s">
        <v>789</v>
      </c>
      <c r="C42" s="97">
        <v>10</v>
      </c>
      <c r="D42" s="98" t="s">
        <v>40</v>
      </c>
      <c r="E42" s="148">
        <v>26000</v>
      </c>
      <c r="F42" s="148">
        <v>210</v>
      </c>
      <c r="G42" s="148">
        <v>170</v>
      </c>
      <c r="H42" s="148">
        <v>120</v>
      </c>
      <c r="I42" s="148">
        <v>1940</v>
      </c>
      <c r="J42" s="148">
        <v>3600</v>
      </c>
      <c r="K42" s="148">
        <v>1250</v>
      </c>
      <c r="L42" s="148">
        <v>875</v>
      </c>
      <c r="M42" s="148">
        <v>200</v>
      </c>
      <c r="N42" s="171">
        <f t="shared" si="0"/>
        <v>34365</v>
      </c>
    </row>
    <row r="43" spans="1:14" hidden="1" x14ac:dyDescent="0.3">
      <c r="A43" s="95" t="s">
        <v>787</v>
      </c>
      <c r="B43" s="102" t="s">
        <v>789</v>
      </c>
      <c r="C43" s="97">
        <v>10</v>
      </c>
      <c r="D43" s="98" t="s">
        <v>41</v>
      </c>
      <c r="E43" s="148">
        <v>26000</v>
      </c>
      <c r="F43" s="148">
        <v>210</v>
      </c>
      <c r="G43" s="148">
        <v>170</v>
      </c>
      <c r="H43" s="148">
        <v>120</v>
      </c>
      <c r="I43" s="148">
        <v>1940</v>
      </c>
      <c r="J43" s="148">
        <v>3600</v>
      </c>
      <c r="K43" s="148">
        <v>1250</v>
      </c>
      <c r="L43" s="148">
        <v>875</v>
      </c>
      <c r="M43" s="148">
        <v>200</v>
      </c>
      <c r="N43" s="171">
        <f t="shared" si="0"/>
        <v>34365</v>
      </c>
    </row>
    <row r="44" spans="1:14" hidden="1" x14ac:dyDescent="0.3">
      <c r="A44" s="95" t="s">
        <v>787</v>
      </c>
      <c r="B44" s="104" t="s">
        <v>789</v>
      </c>
      <c r="C44" s="97">
        <v>10</v>
      </c>
      <c r="D44" s="98" t="s">
        <v>42</v>
      </c>
      <c r="E44" s="148">
        <v>23750</v>
      </c>
      <c r="F44" s="148">
        <v>210</v>
      </c>
      <c r="G44" s="148">
        <v>170</v>
      </c>
      <c r="H44" s="148">
        <v>120</v>
      </c>
      <c r="I44" s="148">
        <v>2000</v>
      </c>
      <c r="J44" s="148">
        <v>3600</v>
      </c>
      <c r="K44" s="148">
        <v>1250</v>
      </c>
      <c r="L44" s="148">
        <v>600</v>
      </c>
      <c r="M44" s="148">
        <v>200</v>
      </c>
      <c r="N44" s="171">
        <f t="shared" si="0"/>
        <v>31900</v>
      </c>
    </row>
    <row r="45" spans="1:14" hidden="1" x14ac:dyDescent="0.3">
      <c r="A45" s="95" t="s">
        <v>787</v>
      </c>
      <c r="B45" s="104" t="s">
        <v>789</v>
      </c>
      <c r="C45" s="97">
        <v>10</v>
      </c>
      <c r="D45" s="98" t="s">
        <v>43</v>
      </c>
      <c r="E45" s="148">
        <v>23940</v>
      </c>
      <c r="F45" s="148">
        <v>420</v>
      </c>
      <c r="G45" s="148">
        <v>170</v>
      </c>
      <c r="H45" s="148">
        <v>120</v>
      </c>
      <c r="I45" s="148">
        <v>2000</v>
      </c>
      <c r="J45" s="148">
        <v>3600</v>
      </c>
      <c r="K45" s="148">
        <v>1875</v>
      </c>
      <c r="L45" s="148">
        <v>600</v>
      </c>
      <c r="M45" s="148">
        <v>200</v>
      </c>
      <c r="N45" s="171">
        <f t="shared" si="0"/>
        <v>32925</v>
      </c>
    </row>
    <row r="46" spans="1:14" hidden="1" x14ac:dyDescent="0.3">
      <c r="A46" s="95" t="s">
        <v>787</v>
      </c>
      <c r="B46" s="104" t="s">
        <v>789</v>
      </c>
      <c r="C46" s="97">
        <v>10</v>
      </c>
      <c r="D46" s="98" t="s">
        <v>44</v>
      </c>
      <c r="E46" s="148">
        <v>24002.55</v>
      </c>
      <c r="F46" s="148">
        <v>210</v>
      </c>
      <c r="G46" s="148">
        <v>170</v>
      </c>
      <c r="H46" s="148">
        <v>120</v>
      </c>
      <c r="I46" s="148">
        <v>2000</v>
      </c>
      <c r="J46" s="148">
        <v>3600</v>
      </c>
      <c r="K46" s="148">
        <v>1250</v>
      </c>
      <c r="L46" s="148">
        <v>875</v>
      </c>
      <c r="M46" s="148">
        <v>200</v>
      </c>
      <c r="N46" s="171">
        <f t="shared" si="0"/>
        <v>32427.55</v>
      </c>
    </row>
    <row r="47" spans="1:14" hidden="1" x14ac:dyDescent="0.3">
      <c r="A47" s="95" t="s">
        <v>787</v>
      </c>
      <c r="B47" s="105" t="s">
        <v>776</v>
      </c>
      <c r="C47" s="97">
        <v>5</v>
      </c>
      <c r="D47" s="98" t="s">
        <v>45</v>
      </c>
      <c r="E47" s="148">
        <v>3208.5</v>
      </c>
      <c r="F47" s="148">
        <v>170</v>
      </c>
      <c r="G47" s="148">
        <v>130</v>
      </c>
      <c r="H47" s="148">
        <v>80</v>
      </c>
      <c r="I47" s="148">
        <v>472</v>
      </c>
      <c r="J47" s="148">
        <v>840</v>
      </c>
      <c r="K47" s="148">
        <v>700</v>
      </c>
      <c r="L47" s="148">
        <v>140</v>
      </c>
      <c r="M47" s="148">
        <v>150</v>
      </c>
      <c r="N47" s="171">
        <f t="shared" si="0"/>
        <v>5890.5</v>
      </c>
    </row>
    <row r="48" spans="1:14" hidden="1" x14ac:dyDescent="0.3">
      <c r="A48" s="95" t="s">
        <v>787</v>
      </c>
      <c r="B48" s="105" t="s">
        <v>776</v>
      </c>
      <c r="C48" s="97">
        <v>5</v>
      </c>
      <c r="D48" s="98" t="s">
        <v>46</v>
      </c>
      <c r="E48" s="148">
        <v>3208.5</v>
      </c>
      <c r="F48" s="148">
        <v>170</v>
      </c>
      <c r="G48" s="148">
        <v>130</v>
      </c>
      <c r="H48" s="148">
        <v>80</v>
      </c>
      <c r="I48" s="148">
        <v>472</v>
      </c>
      <c r="J48" s="148">
        <v>840</v>
      </c>
      <c r="K48" s="148">
        <v>700</v>
      </c>
      <c r="L48" s="148">
        <v>140</v>
      </c>
      <c r="M48" s="148">
        <v>150</v>
      </c>
      <c r="N48" s="171">
        <f t="shared" si="0"/>
        <v>5890.5</v>
      </c>
    </row>
    <row r="49" spans="1:14" hidden="1" x14ac:dyDescent="0.3">
      <c r="A49" s="95" t="s">
        <v>787</v>
      </c>
      <c r="B49" s="105" t="s">
        <v>776</v>
      </c>
      <c r="C49" s="97">
        <v>5</v>
      </c>
      <c r="D49" s="98" t="s">
        <v>47</v>
      </c>
      <c r="E49" s="148">
        <v>2450</v>
      </c>
      <c r="F49" s="148">
        <v>160</v>
      </c>
      <c r="G49" s="148">
        <v>130</v>
      </c>
      <c r="H49" s="148">
        <v>80</v>
      </c>
      <c r="I49" s="148">
        <v>376</v>
      </c>
      <c r="J49" s="148">
        <v>225</v>
      </c>
      <c r="K49" s="148">
        <v>700</v>
      </c>
      <c r="L49" s="148">
        <v>600</v>
      </c>
      <c r="M49" s="148">
        <v>150</v>
      </c>
      <c r="N49" s="171">
        <f t="shared" si="0"/>
        <v>4871</v>
      </c>
    </row>
    <row r="50" spans="1:14" hidden="1" x14ac:dyDescent="0.3">
      <c r="A50" s="90" t="s">
        <v>787</v>
      </c>
      <c r="B50" s="106" t="s">
        <v>776</v>
      </c>
      <c r="C50" s="92">
        <v>5</v>
      </c>
      <c r="D50" s="93" t="s">
        <v>48</v>
      </c>
      <c r="E50" s="148">
        <v>3328</v>
      </c>
      <c r="F50" s="148">
        <v>140</v>
      </c>
      <c r="G50" s="148">
        <v>120</v>
      </c>
      <c r="H50" s="148">
        <v>70</v>
      </c>
      <c r="I50" s="148">
        <v>732</v>
      </c>
      <c r="J50" s="148">
        <v>870</v>
      </c>
      <c r="K50" s="148">
        <v>700</v>
      </c>
      <c r="L50" s="148">
        <v>225</v>
      </c>
      <c r="M50" s="148">
        <v>150</v>
      </c>
      <c r="N50" s="171">
        <f t="shared" si="0"/>
        <v>6335</v>
      </c>
    </row>
    <row r="51" spans="1:14" hidden="1" x14ac:dyDescent="0.3">
      <c r="A51" s="90" t="s">
        <v>787</v>
      </c>
      <c r="B51" s="106" t="s">
        <v>776</v>
      </c>
      <c r="C51" s="92">
        <v>5</v>
      </c>
      <c r="D51" s="93" t="s">
        <v>49</v>
      </c>
      <c r="E51" s="148">
        <v>3432</v>
      </c>
      <c r="F51" s="148">
        <v>140</v>
      </c>
      <c r="G51" s="148">
        <v>120</v>
      </c>
      <c r="H51" s="148">
        <v>70</v>
      </c>
      <c r="I51" s="148">
        <v>732</v>
      </c>
      <c r="J51" s="148">
        <v>1330</v>
      </c>
      <c r="K51" s="148">
        <v>700</v>
      </c>
      <c r="L51" s="148">
        <v>225</v>
      </c>
      <c r="M51" s="148">
        <v>150</v>
      </c>
      <c r="N51" s="171">
        <f t="shared" si="0"/>
        <v>6899</v>
      </c>
    </row>
    <row r="52" spans="1:14" hidden="1" x14ac:dyDescent="0.3">
      <c r="A52" s="95" t="s">
        <v>787</v>
      </c>
      <c r="B52" s="105" t="s">
        <v>776</v>
      </c>
      <c r="C52" s="97">
        <v>6</v>
      </c>
      <c r="D52" s="98" t="s">
        <v>50</v>
      </c>
      <c r="E52" s="148">
        <v>4224</v>
      </c>
      <c r="F52" s="148">
        <v>160</v>
      </c>
      <c r="G52" s="148">
        <v>130</v>
      </c>
      <c r="H52" s="148">
        <v>80</v>
      </c>
      <c r="I52" s="148">
        <v>804</v>
      </c>
      <c r="J52" s="148">
        <v>1330</v>
      </c>
      <c r="K52" s="148">
        <v>700</v>
      </c>
      <c r="L52" s="148">
        <v>225</v>
      </c>
      <c r="M52" s="148">
        <v>175</v>
      </c>
      <c r="N52" s="171">
        <f t="shared" si="0"/>
        <v>7828</v>
      </c>
    </row>
    <row r="53" spans="1:14" hidden="1" x14ac:dyDescent="0.3">
      <c r="A53" s="90" t="s">
        <v>787</v>
      </c>
      <c r="B53" s="106" t="s">
        <v>776</v>
      </c>
      <c r="C53" s="92">
        <v>6</v>
      </c>
      <c r="D53" s="93" t="s">
        <v>51</v>
      </c>
      <c r="E53" s="148">
        <v>4312</v>
      </c>
      <c r="F53" s="148">
        <v>160</v>
      </c>
      <c r="G53" s="148">
        <v>130</v>
      </c>
      <c r="H53" s="148">
        <v>80</v>
      </c>
      <c r="I53" s="148">
        <v>888</v>
      </c>
      <c r="J53" s="148">
        <v>1330</v>
      </c>
      <c r="K53" s="148">
        <v>700</v>
      </c>
      <c r="L53" s="148">
        <v>225</v>
      </c>
      <c r="M53" s="148">
        <v>150</v>
      </c>
      <c r="N53" s="171">
        <f t="shared" si="0"/>
        <v>7975</v>
      </c>
    </row>
    <row r="54" spans="1:14" hidden="1" x14ac:dyDescent="0.3">
      <c r="A54" s="90" t="s">
        <v>787</v>
      </c>
      <c r="B54" s="106" t="s">
        <v>776</v>
      </c>
      <c r="C54" s="92">
        <v>6</v>
      </c>
      <c r="D54" s="93" t="s">
        <v>52</v>
      </c>
      <c r="E54" s="148">
        <v>4263</v>
      </c>
      <c r="F54" s="148">
        <v>160</v>
      </c>
      <c r="G54" s="148">
        <v>130</v>
      </c>
      <c r="H54" s="148">
        <v>80</v>
      </c>
      <c r="I54" s="148">
        <v>1392</v>
      </c>
      <c r="J54" s="148">
        <v>1330</v>
      </c>
      <c r="K54" s="148">
        <v>700</v>
      </c>
      <c r="L54" s="148">
        <v>225</v>
      </c>
      <c r="M54" s="148">
        <v>150</v>
      </c>
      <c r="N54" s="171">
        <f t="shared" si="0"/>
        <v>8430</v>
      </c>
    </row>
    <row r="55" spans="1:14" hidden="1" x14ac:dyDescent="0.3">
      <c r="A55" s="90" t="s">
        <v>787</v>
      </c>
      <c r="B55" s="106" t="s">
        <v>776</v>
      </c>
      <c r="C55" s="92">
        <v>6</v>
      </c>
      <c r="D55" s="93" t="s">
        <v>53</v>
      </c>
      <c r="E55" s="148">
        <v>4472</v>
      </c>
      <c r="F55" s="148">
        <v>160</v>
      </c>
      <c r="G55" s="148">
        <v>130</v>
      </c>
      <c r="H55" s="148">
        <v>80</v>
      </c>
      <c r="I55" s="148">
        <v>888</v>
      </c>
      <c r="J55" s="148">
        <v>840</v>
      </c>
      <c r="K55" s="148">
        <v>700</v>
      </c>
      <c r="L55" s="148">
        <v>225</v>
      </c>
      <c r="M55" s="148">
        <v>150</v>
      </c>
      <c r="N55" s="171">
        <f t="shared" si="0"/>
        <v>7645</v>
      </c>
    </row>
    <row r="56" spans="1:14" hidden="1" x14ac:dyDescent="0.3">
      <c r="A56" s="95" t="s">
        <v>787</v>
      </c>
      <c r="B56" s="105" t="s">
        <v>776</v>
      </c>
      <c r="C56" s="97">
        <v>7</v>
      </c>
      <c r="D56" s="98" t="s">
        <v>54</v>
      </c>
      <c r="E56" s="148">
        <v>6400</v>
      </c>
      <c r="F56" s="148">
        <v>180</v>
      </c>
      <c r="G56" s="148">
        <v>140</v>
      </c>
      <c r="H56" s="148">
        <v>90</v>
      </c>
      <c r="I56" s="148">
        <v>1536</v>
      </c>
      <c r="J56" s="148">
        <v>1330</v>
      </c>
      <c r="K56" s="148">
        <v>950</v>
      </c>
      <c r="L56" s="148">
        <v>225</v>
      </c>
      <c r="M56" s="148">
        <v>175</v>
      </c>
      <c r="N56" s="171">
        <f t="shared" si="0"/>
        <v>11026</v>
      </c>
    </row>
    <row r="57" spans="1:14" hidden="1" x14ac:dyDescent="0.3">
      <c r="A57" s="90" t="s">
        <v>787</v>
      </c>
      <c r="B57" s="106" t="s">
        <v>776</v>
      </c>
      <c r="C57" s="92">
        <v>7</v>
      </c>
      <c r="D57" s="93" t="s">
        <v>55</v>
      </c>
      <c r="E57" s="148">
        <v>7221.2</v>
      </c>
      <c r="F57" s="148">
        <v>180</v>
      </c>
      <c r="G57" s="148">
        <v>140</v>
      </c>
      <c r="H57" s="148">
        <v>90</v>
      </c>
      <c r="I57" s="148">
        <v>1536</v>
      </c>
      <c r="J57" s="148">
        <v>1710</v>
      </c>
      <c r="K57" s="148">
        <v>1000</v>
      </c>
      <c r="L57" s="148">
        <v>600</v>
      </c>
      <c r="M57" s="148">
        <v>175</v>
      </c>
      <c r="N57" s="171">
        <f t="shared" si="0"/>
        <v>12652.2</v>
      </c>
    </row>
    <row r="58" spans="1:14" hidden="1" x14ac:dyDescent="0.3">
      <c r="A58" s="90" t="s">
        <v>787</v>
      </c>
      <c r="B58" s="106" t="s">
        <v>776</v>
      </c>
      <c r="C58" s="92">
        <v>7</v>
      </c>
      <c r="D58" s="93" t="s">
        <v>56</v>
      </c>
      <c r="E58" s="148">
        <v>7684.4249999999993</v>
      </c>
      <c r="F58" s="148">
        <v>180</v>
      </c>
      <c r="G58" s="148">
        <v>140</v>
      </c>
      <c r="H58" s="148">
        <v>90</v>
      </c>
      <c r="I58" s="148">
        <v>1536</v>
      </c>
      <c r="J58" s="148">
        <v>3330</v>
      </c>
      <c r="K58" s="148">
        <v>950</v>
      </c>
      <c r="L58" s="148">
        <v>600</v>
      </c>
      <c r="M58" s="148">
        <v>175</v>
      </c>
      <c r="N58" s="171">
        <f t="shared" si="0"/>
        <v>14685.424999999999</v>
      </c>
    </row>
    <row r="59" spans="1:14" hidden="1" x14ac:dyDescent="0.3">
      <c r="A59" s="95" t="s">
        <v>787</v>
      </c>
      <c r="B59" s="105" t="s">
        <v>776</v>
      </c>
      <c r="C59" s="97">
        <v>8</v>
      </c>
      <c r="D59" s="98" t="s">
        <v>57</v>
      </c>
      <c r="E59" s="148">
        <v>11625</v>
      </c>
      <c r="F59" s="148">
        <v>200</v>
      </c>
      <c r="G59" s="148">
        <v>150</v>
      </c>
      <c r="H59" s="148">
        <v>100</v>
      </c>
      <c r="I59" s="148">
        <v>1536</v>
      </c>
      <c r="J59" s="148">
        <v>2080</v>
      </c>
      <c r="K59" s="148">
        <v>1100</v>
      </c>
      <c r="L59" s="148">
        <v>875</v>
      </c>
      <c r="M59" s="148">
        <v>175</v>
      </c>
      <c r="N59" s="171">
        <f t="shared" si="0"/>
        <v>17841</v>
      </c>
    </row>
    <row r="60" spans="1:14" hidden="1" x14ac:dyDescent="0.3">
      <c r="A60" s="95" t="s">
        <v>787</v>
      </c>
      <c r="B60" s="105" t="s">
        <v>776</v>
      </c>
      <c r="C60" s="97">
        <v>8</v>
      </c>
      <c r="D60" s="98" t="s">
        <v>58</v>
      </c>
      <c r="E60" s="148">
        <v>8010</v>
      </c>
      <c r="F60" s="148">
        <v>220</v>
      </c>
      <c r="G60" s="148">
        <v>160</v>
      </c>
      <c r="H60" s="148">
        <v>110</v>
      </c>
      <c r="I60" s="148">
        <v>1080</v>
      </c>
      <c r="J60" s="148">
        <v>3600</v>
      </c>
      <c r="K60" s="148">
        <v>1100</v>
      </c>
      <c r="L60" s="148">
        <v>225</v>
      </c>
      <c r="M60" s="148">
        <v>175</v>
      </c>
      <c r="N60" s="171">
        <f t="shared" si="0"/>
        <v>14680</v>
      </c>
    </row>
    <row r="61" spans="1:14" hidden="1" x14ac:dyDescent="0.3">
      <c r="A61" s="95" t="s">
        <v>787</v>
      </c>
      <c r="B61" s="105" t="s">
        <v>776</v>
      </c>
      <c r="C61" s="97">
        <v>8</v>
      </c>
      <c r="D61" s="98" t="s">
        <v>59</v>
      </c>
      <c r="E61" s="148">
        <v>6975</v>
      </c>
      <c r="F61" s="148">
        <v>220</v>
      </c>
      <c r="G61" s="148">
        <v>160</v>
      </c>
      <c r="H61" s="148">
        <v>110</v>
      </c>
      <c r="I61" s="148">
        <v>1536</v>
      </c>
      <c r="J61" s="148">
        <v>3330</v>
      </c>
      <c r="K61" s="148">
        <v>1100</v>
      </c>
      <c r="L61" s="148">
        <v>225</v>
      </c>
      <c r="M61" s="148">
        <v>175</v>
      </c>
      <c r="N61" s="171">
        <f t="shared" si="0"/>
        <v>13831</v>
      </c>
    </row>
    <row r="62" spans="1:14" hidden="1" x14ac:dyDescent="0.3">
      <c r="A62" s="95" t="s">
        <v>787</v>
      </c>
      <c r="B62" s="105" t="s">
        <v>776</v>
      </c>
      <c r="C62" s="97">
        <v>8</v>
      </c>
      <c r="D62" s="98" t="s">
        <v>60</v>
      </c>
      <c r="E62" s="148">
        <v>6975</v>
      </c>
      <c r="F62" s="148">
        <v>220</v>
      </c>
      <c r="G62" s="148">
        <v>160</v>
      </c>
      <c r="H62" s="148">
        <v>110</v>
      </c>
      <c r="I62" s="148">
        <v>1536</v>
      </c>
      <c r="J62" s="148">
        <v>3330</v>
      </c>
      <c r="K62" s="148">
        <v>1100</v>
      </c>
      <c r="L62" s="148">
        <v>225</v>
      </c>
      <c r="M62" s="148">
        <v>175</v>
      </c>
      <c r="N62" s="171">
        <f t="shared" si="0"/>
        <v>13831</v>
      </c>
    </row>
    <row r="63" spans="1:14" hidden="1" x14ac:dyDescent="0.3">
      <c r="A63" s="90" t="s">
        <v>787</v>
      </c>
      <c r="B63" s="106" t="s">
        <v>776</v>
      </c>
      <c r="C63" s="92">
        <v>8</v>
      </c>
      <c r="D63" s="93" t="s">
        <v>61</v>
      </c>
      <c r="E63" s="148">
        <v>13167</v>
      </c>
      <c r="F63" s="148">
        <v>200</v>
      </c>
      <c r="G63" s="148">
        <v>150</v>
      </c>
      <c r="H63" s="148">
        <v>100</v>
      </c>
      <c r="I63" s="148">
        <v>1164</v>
      </c>
      <c r="J63" s="148">
        <v>2340</v>
      </c>
      <c r="K63" s="148">
        <v>1100</v>
      </c>
      <c r="L63" s="148">
        <v>600</v>
      </c>
      <c r="M63" s="148">
        <v>175</v>
      </c>
      <c r="N63" s="171">
        <f t="shared" si="0"/>
        <v>18996</v>
      </c>
    </row>
    <row r="64" spans="1:14" hidden="1" x14ac:dyDescent="0.3">
      <c r="A64" s="90" t="s">
        <v>787</v>
      </c>
      <c r="B64" s="106" t="s">
        <v>776</v>
      </c>
      <c r="C64" s="92">
        <v>8</v>
      </c>
      <c r="D64" s="93" t="s">
        <v>62</v>
      </c>
      <c r="E64" s="148">
        <v>11220</v>
      </c>
      <c r="F64" s="148">
        <v>200</v>
      </c>
      <c r="G64" s="148">
        <v>150</v>
      </c>
      <c r="H64" s="148">
        <v>100</v>
      </c>
      <c r="I64" s="148">
        <v>1680</v>
      </c>
      <c r="J64" s="148">
        <v>3330</v>
      </c>
      <c r="K64" s="148">
        <v>1100</v>
      </c>
      <c r="L64" s="148">
        <v>600</v>
      </c>
      <c r="M64" s="148">
        <v>175</v>
      </c>
      <c r="N64" s="171">
        <f t="shared" si="0"/>
        <v>18555</v>
      </c>
    </row>
    <row r="65" spans="1:14" hidden="1" x14ac:dyDescent="0.3">
      <c r="A65" s="90" t="s">
        <v>787</v>
      </c>
      <c r="B65" s="106" t="s">
        <v>776</v>
      </c>
      <c r="C65" s="92">
        <v>9</v>
      </c>
      <c r="D65" s="93" t="s">
        <v>63</v>
      </c>
      <c r="E65" s="148">
        <v>16101</v>
      </c>
      <c r="F65" s="148">
        <v>210</v>
      </c>
      <c r="G65" s="148">
        <v>160</v>
      </c>
      <c r="H65" s="148">
        <v>110</v>
      </c>
      <c r="I65" s="148">
        <v>1680</v>
      </c>
      <c r="J65" s="148">
        <v>3330</v>
      </c>
      <c r="K65" s="148">
        <v>1200</v>
      </c>
      <c r="L65" s="148">
        <v>600</v>
      </c>
      <c r="M65" s="148">
        <v>200</v>
      </c>
      <c r="N65" s="171">
        <f t="shared" si="0"/>
        <v>23591</v>
      </c>
    </row>
    <row r="66" spans="1:14" hidden="1" x14ac:dyDescent="0.3">
      <c r="A66" s="90" t="s">
        <v>787</v>
      </c>
      <c r="B66" s="106" t="s">
        <v>776</v>
      </c>
      <c r="C66" s="92">
        <v>9</v>
      </c>
      <c r="D66" s="93" t="s">
        <v>64</v>
      </c>
      <c r="E66" s="148">
        <v>16995.5</v>
      </c>
      <c r="F66" s="148">
        <v>210</v>
      </c>
      <c r="G66" s="148">
        <v>160</v>
      </c>
      <c r="H66" s="148">
        <v>110</v>
      </c>
      <c r="I66" s="148">
        <v>1680</v>
      </c>
      <c r="J66" s="148">
        <v>3330</v>
      </c>
      <c r="K66" s="148">
        <v>1200</v>
      </c>
      <c r="L66" s="148">
        <v>600</v>
      </c>
      <c r="M66" s="148">
        <v>200</v>
      </c>
      <c r="N66" s="171">
        <f t="shared" si="0"/>
        <v>24485.5</v>
      </c>
    </row>
    <row r="67" spans="1:14" hidden="1" x14ac:dyDescent="0.3">
      <c r="A67" s="95" t="s">
        <v>787</v>
      </c>
      <c r="B67" s="107" t="s">
        <v>776</v>
      </c>
      <c r="C67" s="97">
        <v>10</v>
      </c>
      <c r="D67" s="98" t="s">
        <v>772</v>
      </c>
      <c r="E67" s="148">
        <v>215</v>
      </c>
      <c r="F67" s="148">
        <v>21</v>
      </c>
      <c r="G67" s="148">
        <v>17</v>
      </c>
      <c r="H67" s="148">
        <v>12</v>
      </c>
      <c r="I67" s="148">
        <v>21</v>
      </c>
      <c r="J67" s="148">
        <v>36</v>
      </c>
      <c r="K67" s="148">
        <v>25</v>
      </c>
      <c r="L67" s="148">
        <v>25</v>
      </c>
      <c r="M67" s="148">
        <v>200</v>
      </c>
      <c r="N67" s="171">
        <f t="shared" ref="N67:N130" si="1">SUM(E67:M67)</f>
        <v>572</v>
      </c>
    </row>
    <row r="68" spans="1:14" hidden="1" x14ac:dyDescent="0.3">
      <c r="A68" s="95" t="s">
        <v>787</v>
      </c>
      <c r="B68" s="105" t="s">
        <v>776</v>
      </c>
      <c r="C68" s="97">
        <v>10</v>
      </c>
      <c r="D68" s="98" t="s">
        <v>65</v>
      </c>
      <c r="E68" s="148">
        <v>27300</v>
      </c>
      <c r="F68" s="148">
        <v>210</v>
      </c>
      <c r="G68" s="148">
        <v>170</v>
      </c>
      <c r="H68" s="148">
        <v>120</v>
      </c>
      <c r="I68" s="148">
        <v>1680</v>
      </c>
      <c r="J68" s="148">
        <v>3600</v>
      </c>
      <c r="K68" s="148">
        <v>1250</v>
      </c>
      <c r="L68" s="148">
        <v>875</v>
      </c>
      <c r="M68" s="148">
        <v>200</v>
      </c>
      <c r="N68" s="171">
        <f t="shared" si="1"/>
        <v>35405</v>
      </c>
    </row>
    <row r="69" spans="1:14" hidden="1" x14ac:dyDescent="0.3">
      <c r="A69" s="95" t="s">
        <v>787</v>
      </c>
      <c r="B69" s="105" t="s">
        <v>776</v>
      </c>
      <c r="C69" s="97">
        <v>10</v>
      </c>
      <c r="D69" s="98" t="s">
        <v>66</v>
      </c>
      <c r="E69" s="148">
        <v>25200</v>
      </c>
      <c r="F69" s="148">
        <v>210</v>
      </c>
      <c r="G69" s="148">
        <v>170</v>
      </c>
      <c r="H69" s="148">
        <v>120</v>
      </c>
      <c r="I69" s="148">
        <v>1680</v>
      </c>
      <c r="J69" s="148">
        <v>3600</v>
      </c>
      <c r="K69" s="148">
        <v>1250</v>
      </c>
      <c r="L69" s="148">
        <v>875</v>
      </c>
      <c r="M69" s="148">
        <v>200</v>
      </c>
      <c r="N69" s="171">
        <f t="shared" si="1"/>
        <v>33305</v>
      </c>
    </row>
    <row r="70" spans="1:14" hidden="1" x14ac:dyDescent="0.3">
      <c r="A70" s="95" t="s">
        <v>787</v>
      </c>
      <c r="B70" s="107" t="s">
        <v>776</v>
      </c>
      <c r="C70" s="97">
        <v>10</v>
      </c>
      <c r="D70" s="98" t="s">
        <v>67</v>
      </c>
      <c r="E70" s="148">
        <v>24019.8</v>
      </c>
      <c r="F70" s="148">
        <v>210</v>
      </c>
      <c r="G70" s="148">
        <v>170</v>
      </c>
      <c r="H70" s="148">
        <v>120</v>
      </c>
      <c r="I70" s="148">
        <v>2100</v>
      </c>
      <c r="J70" s="148">
        <v>3600</v>
      </c>
      <c r="K70" s="148">
        <v>1250</v>
      </c>
      <c r="L70" s="148">
        <v>875</v>
      </c>
      <c r="M70" s="148">
        <v>200</v>
      </c>
      <c r="N70" s="171">
        <f t="shared" si="1"/>
        <v>32544.799999999999</v>
      </c>
    </row>
    <row r="71" spans="1:14" hidden="1" x14ac:dyDescent="0.3">
      <c r="A71" s="90" t="s">
        <v>787</v>
      </c>
      <c r="B71" s="106" t="s">
        <v>776</v>
      </c>
      <c r="C71" s="92">
        <v>10</v>
      </c>
      <c r="D71" s="93" t="s">
        <v>68</v>
      </c>
      <c r="E71" s="148">
        <v>25037.5</v>
      </c>
      <c r="F71" s="148">
        <v>240</v>
      </c>
      <c r="G71" s="148">
        <v>170</v>
      </c>
      <c r="H71" s="148">
        <v>120</v>
      </c>
      <c r="I71" s="148">
        <v>1680</v>
      </c>
      <c r="J71" s="148">
        <v>3330</v>
      </c>
      <c r="K71" s="148">
        <v>1250</v>
      </c>
      <c r="L71" s="148">
        <v>875</v>
      </c>
      <c r="M71" s="148">
        <v>200</v>
      </c>
      <c r="N71" s="171">
        <f t="shared" si="1"/>
        <v>32902.5</v>
      </c>
    </row>
    <row r="72" spans="1:14" hidden="1" x14ac:dyDescent="0.3">
      <c r="A72" s="90" t="s">
        <v>787</v>
      </c>
      <c r="B72" s="94" t="s">
        <v>778</v>
      </c>
      <c r="C72" s="92">
        <v>2</v>
      </c>
      <c r="D72" s="93" t="s">
        <v>69</v>
      </c>
      <c r="E72" s="148">
        <v>678.75</v>
      </c>
      <c r="F72" s="148">
        <v>75</v>
      </c>
      <c r="G72" s="148">
        <v>100</v>
      </c>
      <c r="H72" s="148">
        <v>40</v>
      </c>
      <c r="I72" s="148">
        <v>376</v>
      </c>
      <c r="J72" s="148">
        <v>100</v>
      </c>
      <c r="K72" s="148">
        <v>150</v>
      </c>
      <c r="L72" s="148">
        <v>50</v>
      </c>
      <c r="M72" s="148">
        <v>100</v>
      </c>
      <c r="N72" s="171">
        <f t="shared" si="1"/>
        <v>1669.75</v>
      </c>
    </row>
    <row r="73" spans="1:14" hidden="1" x14ac:dyDescent="0.3">
      <c r="A73" s="95" t="s">
        <v>787</v>
      </c>
      <c r="B73" s="108" t="s">
        <v>778</v>
      </c>
      <c r="C73" s="97">
        <v>3</v>
      </c>
      <c r="D73" s="98" t="s">
        <v>70</v>
      </c>
      <c r="E73" s="148">
        <v>640</v>
      </c>
      <c r="F73" s="148">
        <v>90</v>
      </c>
      <c r="G73" s="148">
        <v>100</v>
      </c>
      <c r="H73" s="148">
        <v>50</v>
      </c>
      <c r="I73" s="148">
        <v>424</v>
      </c>
      <c r="J73" s="148">
        <v>344</v>
      </c>
      <c r="K73" s="148">
        <v>350</v>
      </c>
      <c r="L73" s="148">
        <v>110</v>
      </c>
      <c r="M73" s="148">
        <v>150</v>
      </c>
      <c r="N73" s="171">
        <f t="shared" si="1"/>
        <v>2258</v>
      </c>
    </row>
    <row r="74" spans="1:14" hidden="1" x14ac:dyDescent="0.3">
      <c r="A74" s="90" t="s">
        <v>787</v>
      </c>
      <c r="B74" s="94" t="s">
        <v>778</v>
      </c>
      <c r="C74" s="92">
        <v>3</v>
      </c>
      <c r="D74" s="93" t="s">
        <v>71</v>
      </c>
      <c r="E74" s="148">
        <v>1069.5</v>
      </c>
      <c r="F74" s="148">
        <v>90</v>
      </c>
      <c r="G74" s="148">
        <v>100</v>
      </c>
      <c r="H74" s="148">
        <v>50</v>
      </c>
      <c r="I74" s="148">
        <v>456</v>
      </c>
      <c r="J74" s="148">
        <v>180</v>
      </c>
      <c r="K74" s="148">
        <v>350</v>
      </c>
      <c r="L74" s="148">
        <v>180</v>
      </c>
      <c r="M74" s="148">
        <v>125</v>
      </c>
      <c r="N74" s="171">
        <f t="shared" si="1"/>
        <v>2600.5</v>
      </c>
    </row>
    <row r="75" spans="1:14" hidden="1" x14ac:dyDescent="0.3">
      <c r="A75" s="90" t="s">
        <v>787</v>
      </c>
      <c r="B75" s="94" t="s">
        <v>778</v>
      </c>
      <c r="C75" s="92">
        <v>4</v>
      </c>
      <c r="D75" s="93" t="s">
        <v>72</v>
      </c>
      <c r="E75" s="148">
        <v>988</v>
      </c>
      <c r="F75" s="148">
        <v>110</v>
      </c>
      <c r="G75" s="148">
        <v>100</v>
      </c>
      <c r="H75" s="148">
        <v>60</v>
      </c>
      <c r="I75" s="148">
        <v>456</v>
      </c>
      <c r="J75" s="148">
        <v>300</v>
      </c>
      <c r="K75" s="148">
        <v>400</v>
      </c>
      <c r="L75" s="148">
        <v>180</v>
      </c>
      <c r="M75" s="148">
        <v>125</v>
      </c>
      <c r="N75" s="171">
        <f t="shared" si="1"/>
        <v>2719</v>
      </c>
    </row>
    <row r="76" spans="1:14" hidden="1" x14ac:dyDescent="0.3">
      <c r="A76" s="95" t="s">
        <v>787</v>
      </c>
      <c r="B76" s="108" t="s">
        <v>778</v>
      </c>
      <c r="C76" s="97">
        <v>5</v>
      </c>
      <c r="D76" s="98" t="s">
        <v>73</v>
      </c>
      <c r="E76" s="148">
        <v>2280</v>
      </c>
      <c r="F76" s="148">
        <v>130</v>
      </c>
      <c r="G76" s="148">
        <v>100</v>
      </c>
      <c r="H76" s="148">
        <v>70</v>
      </c>
      <c r="I76" s="148">
        <v>732</v>
      </c>
      <c r="J76" s="148">
        <v>344</v>
      </c>
      <c r="K76" s="148">
        <v>500</v>
      </c>
      <c r="L76" s="148">
        <v>180</v>
      </c>
      <c r="M76" s="148">
        <v>150</v>
      </c>
      <c r="N76" s="171">
        <f t="shared" si="1"/>
        <v>4486</v>
      </c>
    </row>
    <row r="77" spans="1:14" hidden="1" x14ac:dyDescent="0.3">
      <c r="A77" s="90" t="s">
        <v>787</v>
      </c>
      <c r="B77" s="94" t="s">
        <v>778</v>
      </c>
      <c r="C77" s="92">
        <v>5</v>
      </c>
      <c r="D77" s="93" t="s">
        <v>74</v>
      </c>
      <c r="E77" s="148">
        <v>2275</v>
      </c>
      <c r="F77" s="148">
        <v>130</v>
      </c>
      <c r="G77" s="148">
        <v>100</v>
      </c>
      <c r="H77" s="148">
        <v>70</v>
      </c>
      <c r="I77" s="148">
        <v>804</v>
      </c>
      <c r="J77" s="148">
        <v>870</v>
      </c>
      <c r="K77" s="148">
        <v>500</v>
      </c>
      <c r="L77" s="148">
        <v>180</v>
      </c>
      <c r="M77" s="148">
        <v>150</v>
      </c>
      <c r="N77" s="171">
        <f t="shared" si="1"/>
        <v>5079</v>
      </c>
    </row>
    <row r="78" spans="1:14" hidden="1" x14ac:dyDescent="0.3">
      <c r="A78" s="95" t="s">
        <v>787</v>
      </c>
      <c r="B78" s="108" t="s">
        <v>778</v>
      </c>
      <c r="C78" s="97">
        <v>6</v>
      </c>
      <c r="D78" s="98" t="s">
        <v>75</v>
      </c>
      <c r="E78" s="148">
        <v>3360</v>
      </c>
      <c r="F78" s="148">
        <v>180</v>
      </c>
      <c r="G78" s="148">
        <v>100</v>
      </c>
      <c r="H78" s="148">
        <v>100</v>
      </c>
      <c r="I78" s="148">
        <v>1900</v>
      </c>
      <c r="J78" s="148">
        <v>2080</v>
      </c>
      <c r="K78" s="148">
        <v>900</v>
      </c>
      <c r="L78" s="148">
        <v>50</v>
      </c>
      <c r="M78" s="148">
        <v>175</v>
      </c>
      <c r="N78" s="171">
        <f t="shared" si="1"/>
        <v>8845</v>
      </c>
    </row>
    <row r="79" spans="1:14" hidden="1" x14ac:dyDescent="0.3">
      <c r="A79" s="90" t="s">
        <v>787</v>
      </c>
      <c r="B79" s="94" t="s">
        <v>778</v>
      </c>
      <c r="C79" s="92">
        <v>6</v>
      </c>
      <c r="D79" s="93" t="s">
        <v>76</v>
      </c>
      <c r="E79" s="148">
        <v>2842</v>
      </c>
      <c r="F79" s="148">
        <v>140</v>
      </c>
      <c r="G79" s="148">
        <v>100</v>
      </c>
      <c r="H79" s="148">
        <v>80</v>
      </c>
      <c r="I79" s="148">
        <v>1184</v>
      </c>
      <c r="J79" s="148">
        <v>1330</v>
      </c>
      <c r="K79" s="148">
        <v>600</v>
      </c>
      <c r="L79" s="148">
        <v>180</v>
      </c>
      <c r="M79" s="148">
        <v>175</v>
      </c>
      <c r="N79" s="171">
        <f t="shared" si="1"/>
        <v>6631</v>
      </c>
    </row>
    <row r="80" spans="1:14" hidden="1" x14ac:dyDescent="0.3">
      <c r="A80" s="95" t="s">
        <v>787</v>
      </c>
      <c r="B80" s="108" t="s">
        <v>778</v>
      </c>
      <c r="C80" s="97">
        <v>7</v>
      </c>
      <c r="D80" s="98" t="s">
        <v>77</v>
      </c>
      <c r="E80" s="148">
        <v>4350</v>
      </c>
      <c r="F80" s="148">
        <v>200</v>
      </c>
      <c r="G80" s="148">
        <v>100</v>
      </c>
      <c r="H80" s="148">
        <v>100</v>
      </c>
      <c r="I80" s="148">
        <v>1536</v>
      </c>
      <c r="J80" s="148">
        <v>1330</v>
      </c>
      <c r="K80" s="148">
        <v>1000</v>
      </c>
      <c r="L80" s="148">
        <v>225</v>
      </c>
      <c r="M80" s="148">
        <v>175</v>
      </c>
      <c r="N80" s="171">
        <f t="shared" si="1"/>
        <v>9016</v>
      </c>
    </row>
    <row r="81" spans="1:14" hidden="1" x14ac:dyDescent="0.3">
      <c r="A81" s="95" t="s">
        <v>787</v>
      </c>
      <c r="B81" s="108" t="s">
        <v>778</v>
      </c>
      <c r="C81" s="97">
        <v>7</v>
      </c>
      <c r="D81" s="98" t="s">
        <v>78</v>
      </c>
      <c r="E81" s="148">
        <v>6627.6</v>
      </c>
      <c r="F81" s="148">
        <v>180</v>
      </c>
      <c r="G81" s="148">
        <v>100</v>
      </c>
      <c r="H81" s="148">
        <v>100</v>
      </c>
      <c r="I81" s="148">
        <v>1536</v>
      </c>
      <c r="J81" s="148">
        <v>870</v>
      </c>
      <c r="K81" s="148">
        <v>900</v>
      </c>
      <c r="L81" s="148">
        <v>180</v>
      </c>
      <c r="M81" s="148">
        <v>175</v>
      </c>
      <c r="N81" s="171">
        <f t="shared" si="1"/>
        <v>10668.6</v>
      </c>
    </row>
    <row r="82" spans="1:14" hidden="1" x14ac:dyDescent="0.3">
      <c r="A82" s="90" t="s">
        <v>787</v>
      </c>
      <c r="B82" s="94" t="s">
        <v>778</v>
      </c>
      <c r="C82" s="92">
        <v>7</v>
      </c>
      <c r="D82" s="93" t="s">
        <v>79</v>
      </c>
      <c r="E82" s="148">
        <v>5394</v>
      </c>
      <c r="F82" s="148">
        <v>180</v>
      </c>
      <c r="G82" s="148">
        <v>100</v>
      </c>
      <c r="H82" s="148">
        <v>90</v>
      </c>
      <c r="I82" s="148">
        <v>1536</v>
      </c>
      <c r="J82" s="148">
        <v>1330</v>
      </c>
      <c r="K82" s="148">
        <v>900</v>
      </c>
      <c r="L82" s="148">
        <v>600</v>
      </c>
      <c r="M82" s="148">
        <v>175</v>
      </c>
      <c r="N82" s="171">
        <f t="shared" si="1"/>
        <v>10305</v>
      </c>
    </row>
    <row r="83" spans="1:14" hidden="1" x14ac:dyDescent="0.3">
      <c r="A83" s="90" t="s">
        <v>787</v>
      </c>
      <c r="B83" s="94" t="s">
        <v>778</v>
      </c>
      <c r="C83" s="92">
        <v>7</v>
      </c>
      <c r="D83" s="93" t="s">
        <v>80</v>
      </c>
      <c r="E83" s="148">
        <v>5810</v>
      </c>
      <c r="F83" s="148">
        <v>160</v>
      </c>
      <c r="G83" s="148">
        <v>100</v>
      </c>
      <c r="H83" s="148">
        <v>90</v>
      </c>
      <c r="I83" s="148">
        <v>1440</v>
      </c>
      <c r="J83" s="148">
        <v>2080</v>
      </c>
      <c r="K83" s="148">
        <v>700</v>
      </c>
      <c r="L83" s="148">
        <v>180</v>
      </c>
      <c r="M83" s="148">
        <v>175</v>
      </c>
      <c r="N83" s="171">
        <f t="shared" si="1"/>
        <v>10735</v>
      </c>
    </row>
    <row r="84" spans="1:14" hidden="1" x14ac:dyDescent="0.3">
      <c r="A84" s="95" t="s">
        <v>787</v>
      </c>
      <c r="B84" s="108" t="s">
        <v>778</v>
      </c>
      <c r="C84" s="97">
        <v>8</v>
      </c>
      <c r="D84" s="98" t="s">
        <v>81</v>
      </c>
      <c r="E84" s="148">
        <v>6000</v>
      </c>
      <c r="F84" s="148">
        <v>200</v>
      </c>
      <c r="G84" s="148">
        <v>100</v>
      </c>
      <c r="H84" s="148">
        <v>100</v>
      </c>
      <c r="I84" s="148">
        <v>1900</v>
      </c>
      <c r="J84" s="148">
        <v>1330</v>
      </c>
      <c r="K84" s="148">
        <v>1000</v>
      </c>
      <c r="L84" s="148">
        <v>225</v>
      </c>
      <c r="M84" s="148">
        <v>175</v>
      </c>
      <c r="N84" s="171">
        <f t="shared" si="1"/>
        <v>11030</v>
      </c>
    </row>
    <row r="85" spans="1:14" hidden="1" x14ac:dyDescent="0.3">
      <c r="A85" s="90" t="s">
        <v>787</v>
      </c>
      <c r="B85" s="94" t="s">
        <v>778</v>
      </c>
      <c r="C85" s="92">
        <v>8</v>
      </c>
      <c r="D85" s="93" t="s">
        <v>82</v>
      </c>
      <c r="E85" s="148">
        <v>9754.58</v>
      </c>
      <c r="F85" s="148">
        <v>200</v>
      </c>
      <c r="G85" s="148">
        <v>100</v>
      </c>
      <c r="H85" s="148">
        <v>100</v>
      </c>
      <c r="I85" s="148">
        <v>2300</v>
      </c>
      <c r="J85" s="148">
        <v>3330</v>
      </c>
      <c r="K85" s="148">
        <v>1000</v>
      </c>
      <c r="L85" s="148">
        <v>600</v>
      </c>
      <c r="M85" s="148">
        <v>175</v>
      </c>
      <c r="N85" s="171">
        <f t="shared" si="1"/>
        <v>17559.580000000002</v>
      </c>
    </row>
    <row r="86" spans="1:14" hidden="1" x14ac:dyDescent="0.3">
      <c r="A86" s="90" t="s">
        <v>787</v>
      </c>
      <c r="B86" s="94" t="s">
        <v>778</v>
      </c>
      <c r="C86" s="92">
        <v>8</v>
      </c>
      <c r="D86" s="93" t="s">
        <v>83</v>
      </c>
      <c r="E86" s="148">
        <v>8177.4</v>
      </c>
      <c r="F86" s="148">
        <v>180</v>
      </c>
      <c r="G86" s="148">
        <v>100</v>
      </c>
      <c r="H86" s="148">
        <v>100</v>
      </c>
      <c r="I86" s="148">
        <v>1940</v>
      </c>
      <c r="J86" s="148">
        <v>3330</v>
      </c>
      <c r="K86" s="148">
        <v>1000</v>
      </c>
      <c r="L86" s="148">
        <v>600</v>
      </c>
      <c r="M86" s="148">
        <v>175</v>
      </c>
      <c r="N86" s="171">
        <f t="shared" si="1"/>
        <v>15602.4</v>
      </c>
    </row>
    <row r="87" spans="1:14" hidden="1" x14ac:dyDescent="0.3">
      <c r="A87" s="90" t="s">
        <v>787</v>
      </c>
      <c r="B87" s="94" t="s">
        <v>778</v>
      </c>
      <c r="C87" s="92">
        <v>9</v>
      </c>
      <c r="D87" s="93" t="s">
        <v>84</v>
      </c>
      <c r="E87" s="148">
        <v>13923</v>
      </c>
      <c r="F87" s="148">
        <v>400</v>
      </c>
      <c r="G87" s="148">
        <v>100</v>
      </c>
      <c r="H87" s="148">
        <v>110</v>
      </c>
      <c r="I87" s="148">
        <v>1680</v>
      </c>
      <c r="J87" s="148">
        <v>3330</v>
      </c>
      <c r="K87" s="148">
        <v>1200</v>
      </c>
      <c r="L87" s="148">
        <v>800</v>
      </c>
      <c r="M87" s="148">
        <v>200</v>
      </c>
      <c r="N87" s="171">
        <f t="shared" si="1"/>
        <v>21743</v>
      </c>
    </row>
    <row r="88" spans="1:14" hidden="1" x14ac:dyDescent="0.3">
      <c r="A88" s="90" t="s">
        <v>787</v>
      </c>
      <c r="B88" s="94" t="s">
        <v>778</v>
      </c>
      <c r="C88" s="92">
        <v>9</v>
      </c>
      <c r="D88" s="93" t="s">
        <v>85</v>
      </c>
      <c r="E88" s="148">
        <v>13920</v>
      </c>
      <c r="F88" s="148">
        <v>210</v>
      </c>
      <c r="G88" s="148">
        <v>100</v>
      </c>
      <c r="H88" s="148">
        <v>110</v>
      </c>
      <c r="I88" s="148">
        <v>2300</v>
      </c>
      <c r="J88" s="148">
        <v>3330</v>
      </c>
      <c r="K88" s="148">
        <v>1150</v>
      </c>
      <c r="L88" s="148">
        <v>600</v>
      </c>
      <c r="M88" s="148">
        <v>175</v>
      </c>
      <c r="N88" s="171">
        <f t="shared" si="1"/>
        <v>21895</v>
      </c>
    </row>
    <row r="89" spans="1:14" hidden="1" x14ac:dyDescent="0.3">
      <c r="A89" s="95" t="s">
        <v>787</v>
      </c>
      <c r="B89" s="99" t="s">
        <v>778</v>
      </c>
      <c r="C89" s="97">
        <v>10</v>
      </c>
      <c r="D89" s="98" t="s">
        <v>771</v>
      </c>
      <c r="E89" s="148">
        <v>195</v>
      </c>
      <c r="F89" s="148">
        <v>21</v>
      </c>
      <c r="G89" s="148">
        <v>10</v>
      </c>
      <c r="H89" s="148">
        <v>12</v>
      </c>
      <c r="I89" s="148">
        <v>25.2</v>
      </c>
      <c r="J89" s="148">
        <v>36</v>
      </c>
      <c r="K89" s="148">
        <v>25</v>
      </c>
      <c r="L89" s="148">
        <v>20</v>
      </c>
      <c r="M89" s="148">
        <v>200</v>
      </c>
      <c r="N89" s="171">
        <f t="shared" si="1"/>
        <v>544.20000000000005</v>
      </c>
    </row>
    <row r="90" spans="1:14" hidden="1" x14ac:dyDescent="0.3">
      <c r="A90" s="95" t="s">
        <v>787</v>
      </c>
      <c r="B90" s="99" t="s">
        <v>778</v>
      </c>
      <c r="C90" s="97">
        <v>10</v>
      </c>
      <c r="D90" s="98" t="s">
        <v>86</v>
      </c>
      <c r="E90" s="148">
        <v>20520</v>
      </c>
      <c r="F90" s="148">
        <v>210</v>
      </c>
      <c r="G90" s="148">
        <v>170</v>
      </c>
      <c r="H90" s="148">
        <v>120</v>
      </c>
      <c r="I90" s="148">
        <v>2100</v>
      </c>
      <c r="J90" s="148">
        <v>3600</v>
      </c>
      <c r="K90" s="148">
        <v>1250</v>
      </c>
      <c r="L90" s="148">
        <v>875</v>
      </c>
      <c r="M90" s="148">
        <v>200</v>
      </c>
      <c r="N90" s="171">
        <f t="shared" si="1"/>
        <v>29045</v>
      </c>
    </row>
    <row r="91" spans="1:14" hidden="1" x14ac:dyDescent="0.3">
      <c r="A91" s="95" t="s">
        <v>787</v>
      </c>
      <c r="B91" s="99" t="s">
        <v>778</v>
      </c>
      <c r="C91" s="97">
        <v>10</v>
      </c>
      <c r="D91" s="98" t="s">
        <v>87</v>
      </c>
      <c r="E91" s="148">
        <v>21274.5</v>
      </c>
      <c r="F91" s="148">
        <v>210</v>
      </c>
      <c r="G91" s="148">
        <v>100</v>
      </c>
      <c r="H91" s="148">
        <v>120</v>
      </c>
      <c r="I91" s="148">
        <v>2520</v>
      </c>
      <c r="J91" s="148">
        <v>3600</v>
      </c>
      <c r="K91" s="148">
        <v>1250</v>
      </c>
      <c r="L91" s="148">
        <v>600</v>
      </c>
      <c r="M91" s="148">
        <v>200</v>
      </c>
      <c r="N91" s="171">
        <f t="shared" si="1"/>
        <v>29874.5</v>
      </c>
    </row>
    <row r="92" spans="1:14" hidden="1" x14ac:dyDescent="0.3">
      <c r="A92" s="90" t="s">
        <v>787</v>
      </c>
      <c r="B92" s="101" t="s">
        <v>88</v>
      </c>
      <c r="C92" s="92">
        <v>2</v>
      </c>
      <c r="D92" s="93" t="s">
        <v>89</v>
      </c>
      <c r="E92" s="148">
        <v>381.5</v>
      </c>
      <c r="F92" s="148">
        <v>40</v>
      </c>
      <c r="G92" s="148">
        <v>100</v>
      </c>
      <c r="H92" s="148">
        <v>40</v>
      </c>
      <c r="I92" s="148">
        <v>336</v>
      </c>
      <c r="J92" s="148">
        <v>140</v>
      </c>
      <c r="K92" s="148">
        <v>50</v>
      </c>
      <c r="L92" s="148">
        <v>110</v>
      </c>
      <c r="M92" s="148">
        <v>100</v>
      </c>
      <c r="N92" s="171">
        <f t="shared" si="1"/>
        <v>1297.5</v>
      </c>
    </row>
    <row r="93" spans="1:14" hidden="1" x14ac:dyDescent="0.3">
      <c r="A93" s="90" t="s">
        <v>787</v>
      </c>
      <c r="B93" s="101" t="s">
        <v>88</v>
      </c>
      <c r="C93" s="92">
        <v>3</v>
      </c>
      <c r="D93" s="93" t="s">
        <v>90</v>
      </c>
      <c r="E93" s="148">
        <v>919.6</v>
      </c>
      <c r="F93" s="148">
        <v>50</v>
      </c>
      <c r="G93" s="148">
        <v>100</v>
      </c>
      <c r="H93" s="148">
        <v>40</v>
      </c>
      <c r="I93" s="148">
        <v>336</v>
      </c>
      <c r="J93" s="148">
        <v>100</v>
      </c>
      <c r="K93" s="148">
        <v>150</v>
      </c>
      <c r="L93" s="148">
        <v>600</v>
      </c>
      <c r="M93" s="148">
        <v>100</v>
      </c>
      <c r="N93" s="171">
        <f t="shared" si="1"/>
        <v>2395.6</v>
      </c>
    </row>
    <row r="94" spans="1:14" hidden="1" x14ac:dyDescent="0.3">
      <c r="A94" s="90" t="s">
        <v>787</v>
      </c>
      <c r="B94" s="101" t="s">
        <v>88</v>
      </c>
      <c r="C94" s="92">
        <v>4</v>
      </c>
      <c r="D94" s="93" t="s">
        <v>91</v>
      </c>
      <c r="E94" s="148">
        <v>1420.8</v>
      </c>
      <c r="F94" s="148">
        <v>60</v>
      </c>
      <c r="G94" s="148">
        <v>100</v>
      </c>
      <c r="H94" s="148">
        <v>50</v>
      </c>
      <c r="I94" s="148">
        <v>1620</v>
      </c>
      <c r="J94" s="148">
        <v>100</v>
      </c>
      <c r="K94" s="148">
        <v>175</v>
      </c>
      <c r="L94" s="148">
        <v>600</v>
      </c>
      <c r="M94" s="148">
        <v>100</v>
      </c>
      <c r="N94" s="171">
        <f t="shared" si="1"/>
        <v>4225.8</v>
      </c>
    </row>
    <row r="95" spans="1:14" hidden="1" x14ac:dyDescent="0.3">
      <c r="A95" s="90" t="s">
        <v>787</v>
      </c>
      <c r="B95" s="101" t="s">
        <v>88</v>
      </c>
      <c r="C95" s="92">
        <v>5</v>
      </c>
      <c r="D95" s="93" t="s">
        <v>92</v>
      </c>
      <c r="E95" s="148">
        <v>1589.7</v>
      </c>
      <c r="F95" s="148">
        <v>70</v>
      </c>
      <c r="G95" s="148">
        <v>100</v>
      </c>
      <c r="H95" s="148">
        <v>50</v>
      </c>
      <c r="I95" s="148">
        <v>2020</v>
      </c>
      <c r="J95" s="148">
        <v>180</v>
      </c>
      <c r="K95" s="148">
        <v>200</v>
      </c>
      <c r="L95" s="148">
        <v>600</v>
      </c>
      <c r="M95" s="148">
        <v>125</v>
      </c>
      <c r="N95" s="171">
        <f t="shared" si="1"/>
        <v>4934.7</v>
      </c>
    </row>
    <row r="96" spans="1:14" hidden="1" x14ac:dyDescent="0.3">
      <c r="A96" s="90" t="s">
        <v>787</v>
      </c>
      <c r="B96" s="101" t="s">
        <v>88</v>
      </c>
      <c r="C96" s="92">
        <v>6</v>
      </c>
      <c r="D96" s="93" t="s">
        <v>93</v>
      </c>
      <c r="E96" s="148">
        <v>1962.9</v>
      </c>
      <c r="F96" s="148">
        <v>80</v>
      </c>
      <c r="G96" s="148">
        <v>100</v>
      </c>
      <c r="H96" s="148">
        <v>60</v>
      </c>
      <c r="I96" s="148">
        <v>2020</v>
      </c>
      <c r="J96" s="148">
        <v>360</v>
      </c>
      <c r="K96" s="148">
        <v>500</v>
      </c>
      <c r="L96" s="148">
        <v>600</v>
      </c>
      <c r="M96" s="148">
        <v>125</v>
      </c>
      <c r="N96" s="171">
        <f t="shared" si="1"/>
        <v>5807.9</v>
      </c>
    </row>
    <row r="97" spans="1:14" hidden="1" x14ac:dyDescent="0.3">
      <c r="A97" s="90" t="s">
        <v>787</v>
      </c>
      <c r="B97" s="101" t="s">
        <v>88</v>
      </c>
      <c r="C97" s="92">
        <v>7</v>
      </c>
      <c r="D97" s="93" t="s">
        <v>94</v>
      </c>
      <c r="E97" s="148">
        <v>3850</v>
      </c>
      <c r="F97" s="148">
        <v>90</v>
      </c>
      <c r="G97" s="148">
        <v>100</v>
      </c>
      <c r="H97" s="148">
        <v>70</v>
      </c>
      <c r="I97" s="148">
        <v>2904</v>
      </c>
      <c r="J97" s="148">
        <v>360</v>
      </c>
      <c r="K97" s="148">
        <v>600</v>
      </c>
      <c r="L97" s="148">
        <v>600</v>
      </c>
      <c r="M97" s="148">
        <v>150</v>
      </c>
      <c r="N97" s="171">
        <f t="shared" si="1"/>
        <v>8724</v>
      </c>
    </row>
    <row r="98" spans="1:14" hidden="1" x14ac:dyDescent="0.3">
      <c r="A98" s="90" t="s">
        <v>787</v>
      </c>
      <c r="B98" s="101" t="s">
        <v>88</v>
      </c>
      <c r="C98" s="92">
        <v>7</v>
      </c>
      <c r="D98" s="93" t="s">
        <v>95</v>
      </c>
      <c r="E98" s="148">
        <v>3850</v>
      </c>
      <c r="F98" s="148">
        <v>90</v>
      </c>
      <c r="G98" s="148">
        <v>100</v>
      </c>
      <c r="H98" s="148">
        <v>70</v>
      </c>
      <c r="I98" s="148">
        <v>2904</v>
      </c>
      <c r="J98" s="148">
        <v>1330</v>
      </c>
      <c r="K98" s="148">
        <v>600</v>
      </c>
      <c r="L98" s="148">
        <v>600</v>
      </c>
      <c r="M98" s="148">
        <v>150</v>
      </c>
      <c r="N98" s="171">
        <f t="shared" si="1"/>
        <v>9694</v>
      </c>
    </row>
    <row r="99" spans="1:14" hidden="1" x14ac:dyDescent="0.3">
      <c r="A99" s="90" t="s">
        <v>787</v>
      </c>
      <c r="B99" s="101" t="s">
        <v>88</v>
      </c>
      <c r="C99" s="92">
        <v>8</v>
      </c>
      <c r="D99" s="93" t="s">
        <v>96</v>
      </c>
      <c r="E99" s="148">
        <v>8610</v>
      </c>
      <c r="F99" s="148">
        <v>100</v>
      </c>
      <c r="G99" s="148">
        <v>100</v>
      </c>
      <c r="H99" s="148">
        <v>80</v>
      </c>
      <c r="I99" s="148">
        <v>2904</v>
      </c>
      <c r="J99" s="148">
        <v>360</v>
      </c>
      <c r="K99" s="148">
        <v>700</v>
      </c>
      <c r="L99" s="148">
        <v>600</v>
      </c>
      <c r="M99" s="148">
        <v>150</v>
      </c>
      <c r="N99" s="171">
        <f t="shared" si="1"/>
        <v>13604</v>
      </c>
    </row>
    <row r="100" spans="1:14" hidden="1" x14ac:dyDescent="0.3">
      <c r="A100" s="90" t="s">
        <v>787</v>
      </c>
      <c r="B100" s="101" t="s">
        <v>88</v>
      </c>
      <c r="C100" s="92">
        <v>9</v>
      </c>
      <c r="D100" s="93" t="s">
        <v>97</v>
      </c>
      <c r="E100" s="148">
        <v>13846</v>
      </c>
      <c r="F100" s="148">
        <v>120</v>
      </c>
      <c r="G100" s="148">
        <v>100</v>
      </c>
      <c r="H100" s="148">
        <v>90</v>
      </c>
      <c r="I100" s="148">
        <v>2904</v>
      </c>
      <c r="J100" s="148">
        <v>3330</v>
      </c>
      <c r="K100" s="148">
        <v>800</v>
      </c>
      <c r="L100" s="148">
        <v>600</v>
      </c>
      <c r="M100" s="148">
        <v>150</v>
      </c>
      <c r="N100" s="171">
        <f t="shared" si="1"/>
        <v>21940</v>
      </c>
    </row>
    <row r="101" spans="1:14" hidden="1" x14ac:dyDescent="0.3">
      <c r="A101" s="95" t="s">
        <v>787</v>
      </c>
      <c r="B101" s="100" t="s">
        <v>88</v>
      </c>
      <c r="C101" s="97">
        <v>10</v>
      </c>
      <c r="D101" s="98" t="s">
        <v>98</v>
      </c>
      <c r="E101" s="148">
        <v>27137.1</v>
      </c>
      <c r="F101" s="148">
        <v>130</v>
      </c>
      <c r="G101" s="148">
        <v>100</v>
      </c>
      <c r="H101" s="148">
        <v>100</v>
      </c>
      <c r="I101" s="148">
        <v>3360</v>
      </c>
      <c r="J101" s="148">
        <v>3600</v>
      </c>
      <c r="K101" s="148">
        <v>900</v>
      </c>
      <c r="L101" s="148">
        <v>875</v>
      </c>
      <c r="M101" s="148">
        <v>175</v>
      </c>
      <c r="N101" s="171">
        <f t="shared" si="1"/>
        <v>36377.1</v>
      </c>
    </row>
    <row r="102" spans="1:14" hidden="1" x14ac:dyDescent="0.3">
      <c r="A102" s="109" t="s">
        <v>782</v>
      </c>
      <c r="B102" s="91" t="s">
        <v>788</v>
      </c>
      <c r="C102" s="92">
        <v>1</v>
      </c>
      <c r="D102" s="93" t="s">
        <v>99</v>
      </c>
      <c r="E102" s="148">
        <v>0</v>
      </c>
      <c r="F102" s="148">
        <v>65</v>
      </c>
      <c r="G102" s="148">
        <v>50</v>
      </c>
      <c r="H102" s="148">
        <v>60</v>
      </c>
      <c r="I102" s="148">
        <v>40</v>
      </c>
      <c r="J102" s="148">
        <v>88</v>
      </c>
      <c r="K102" s="148">
        <v>50</v>
      </c>
      <c r="L102" s="148">
        <v>50</v>
      </c>
      <c r="M102" s="148">
        <v>100</v>
      </c>
      <c r="N102" s="171">
        <f t="shared" si="1"/>
        <v>503</v>
      </c>
    </row>
    <row r="103" spans="1:14" hidden="1" x14ac:dyDescent="0.3">
      <c r="A103" s="110" t="s">
        <v>782</v>
      </c>
      <c r="B103" s="96" t="s">
        <v>788</v>
      </c>
      <c r="C103" s="97">
        <v>2</v>
      </c>
      <c r="D103" s="98" t="s">
        <v>100</v>
      </c>
      <c r="E103" s="148">
        <v>336</v>
      </c>
      <c r="F103" s="148">
        <v>100</v>
      </c>
      <c r="G103" s="148">
        <v>60</v>
      </c>
      <c r="H103" s="148">
        <v>50</v>
      </c>
      <c r="I103" s="148">
        <v>54</v>
      </c>
      <c r="J103" s="148">
        <v>25</v>
      </c>
      <c r="K103" s="148">
        <v>60</v>
      </c>
      <c r="L103" s="148">
        <v>250</v>
      </c>
      <c r="M103" s="148">
        <v>100</v>
      </c>
      <c r="N103" s="171">
        <f t="shared" si="1"/>
        <v>1035</v>
      </c>
    </row>
    <row r="104" spans="1:14" hidden="1" x14ac:dyDescent="0.3">
      <c r="A104" s="110" t="s">
        <v>782</v>
      </c>
      <c r="B104" s="96" t="s">
        <v>788</v>
      </c>
      <c r="C104" s="97">
        <v>2</v>
      </c>
      <c r="D104" s="98" t="s">
        <v>101</v>
      </c>
      <c r="E104" s="148">
        <v>420</v>
      </c>
      <c r="F104" s="148">
        <v>80</v>
      </c>
      <c r="G104" s="148">
        <v>60</v>
      </c>
      <c r="H104" s="148">
        <v>80</v>
      </c>
      <c r="I104" s="148">
        <v>40</v>
      </c>
      <c r="J104" s="148">
        <v>165</v>
      </c>
      <c r="K104" s="148">
        <v>60</v>
      </c>
      <c r="L104" s="148">
        <v>100</v>
      </c>
      <c r="M104" s="148">
        <v>100</v>
      </c>
      <c r="N104" s="171">
        <f t="shared" si="1"/>
        <v>1105</v>
      </c>
    </row>
    <row r="105" spans="1:14" hidden="1" x14ac:dyDescent="0.3">
      <c r="A105" s="109" t="s">
        <v>782</v>
      </c>
      <c r="B105" s="91" t="s">
        <v>788</v>
      </c>
      <c r="C105" s="92">
        <v>2</v>
      </c>
      <c r="D105" s="93" t="s">
        <v>102</v>
      </c>
      <c r="E105" s="148">
        <v>778.6</v>
      </c>
      <c r="F105" s="148">
        <v>80</v>
      </c>
      <c r="G105" s="148">
        <v>60</v>
      </c>
      <c r="H105" s="148">
        <v>80</v>
      </c>
      <c r="I105" s="148">
        <v>25</v>
      </c>
      <c r="J105" s="148">
        <v>195</v>
      </c>
      <c r="K105" s="148">
        <v>60</v>
      </c>
      <c r="L105" s="148">
        <v>225</v>
      </c>
      <c r="M105" s="148">
        <v>100</v>
      </c>
      <c r="N105" s="171">
        <f t="shared" si="1"/>
        <v>1603.6</v>
      </c>
    </row>
    <row r="106" spans="1:14" hidden="1" x14ac:dyDescent="0.3">
      <c r="A106" s="109" t="s">
        <v>782</v>
      </c>
      <c r="B106" s="91" t="s">
        <v>788</v>
      </c>
      <c r="C106" s="92">
        <v>2</v>
      </c>
      <c r="D106" s="93" t="s">
        <v>103</v>
      </c>
      <c r="E106" s="148">
        <v>640</v>
      </c>
      <c r="F106" s="148">
        <v>80</v>
      </c>
      <c r="G106" s="148">
        <v>60</v>
      </c>
      <c r="H106" s="148">
        <v>80</v>
      </c>
      <c r="I106" s="148">
        <v>40</v>
      </c>
      <c r="J106" s="148">
        <v>88</v>
      </c>
      <c r="K106" s="148">
        <v>60</v>
      </c>
      <c r="L106" s="148">
        <v>225</v>
      </c>
      <c r="M106" s="148">
        <v>100</v>
      </c>
      <c r="N106" s="171">
        <f t="shared" si="1"/>
        <v>1373</v>
      </c>
    </row>
    <row r="107" spans="1:14" hidden="1" x14ac:dyDescent="0.3">
      <c r="A107" s="109" t="s">
        <v>782</v>
      </c>
      <c r="B107" s="91" t="s">
        <v>788</v>
      </c>
      <c r="C107" s="92">
        <v>2</v>
      </c>
      <c r="D107" s="93" t="s">
        <v>104</v>
      </c>
      <c r="E107" s="148">
        <v>637.20000000000005</v>
      </c>
      <c r="F107" s="148">
        <v>80</v>
      </c>
      <c r="G107" s="148">
        <v>60</v>
      </c>
      <c r="H107" s="148">
        <v>40</v>
      </c>
      <c r="I107" s="148">
        <v>60</v>
      </c>
      <c r="J107" s="148">
        <v>160</v>
      </c>
      <c r="K107" s="148">
        <v>60</v>
      </c>
      <c r="L107" s="148">
        <v>490</v>
      </c>
      <c r="M107" s="148">
        <v>100</v>
      </c>
      <c r="N107" s="171">
        <f t="shared" si="1"/>
        <v>1687.2</v>
      </c>
    </row>
    <row r="108" spans="1:14" hidden="1" x14ac:dyDescent="0.3">
      <c r="A108" s="110" t="s">
        <v>782</v>
      </c>
      <c r="B108" s="96" t="s">
        <v>788</v>
      </c>
      <c r="C108" s="97">
        <v>3</v>
      </c>
      <c r="D108" s="98" t="s">
        <v>105</v>
      </c>
      <c r="E108" s="148">
        <v>824.2</v>
      </c>
      <c r="F108" s="148">
        <v>100</v>
      </c>
      <c r="G108" s="148">
        <v>80</v>
      </c>
      <c r="H108" s="148">
        <v>60</v>
      </c>
      <c r="I108" s="148">
        <v>60</v>
      </c>
      <c r="J108" s="148">
        <v>400</v>
      </c>
      <c r="K108" s="148">
        <v>350</v>
      </c>
      <c r="L108" s="148">
        <v>480</v>
      </c>
      <c r="M108" s="148">
        <v>125</v>
      </c>
      <c r="N108" s="171">
        <f t="shared" si="1"/>
        <v>2479.1999999999998</v>
      </c>
    </row>
    <row r="109" spans="1:14" hidden="1" x14ac:dyDescent="0.3">
      <c r="A109" s="110" t="s">
        <v>782</v>
      </c>
      <c r="B109" s="96" t="s">
        <v>788</v>
      </c>
      <c r="C109" s="97">
        <v>3</v>
      </c>
      <c r="D109" s="98" t="s">
        <v>106</v>
      </c>
      <c r="E109" s="148">
        <v>676</v>
      </c>
      <c r="F109" s="148">
        <v>100</v>
      </c>
      <c r="G109" s="148">
        <v>80</v>
      </c>
      <c r="H109" s="148">
        <v>60</v>
      </c>
      <c r="I109" s="148">
        <v>40</v>
      </c>
      <c r="J109" s="148">
        <v>280</v>
      </c>
      <c r="K109" s="148">
        <v>400</v>
      </c>
      <c r="L109" s="148">
        <v>100</v>
      </c>
      <c r="M109" s="148">
        <v>125</v>
      </c>
      <c r="N109" s="171">
        <f t="shared" si="1"/>
        <v>1861</v>
      </c>
    </row>
    <row r="110" spans="1:14" hidden="1" x14ac:dyDescent="0.3">
      <c r="A110" s="109" t="s">
        <v>782</v>
      </c>
      <c r="B110" s="91" t="s">
        <v>788</v>
      </c>
      <c r="C110" s="92">
        <v>3</v>
      </c>
      <c r="D110" s="93" t="s">
        <v>107</v>
      </c>
      <c r="E110" s="148">
        <v>622.5</v>
      </c>
      <c r="F110" s="148">
        <v>100</v>
      </c>
      <c r="G110" s="148">
        <v>70</v>
      </c>
      <c r="H110" s="148">
        <v>50</v>
      </c>
      <c r="I110" s="148">
        <v>70</v>
      </c>
      <c r="J110" s="148">
        <v>400</v>
      </c>
      <c r="K110" s="148">
        <v>70</v>
      </c>
      <c r="L110" s="148">
        <v>490</v>
      </c>
      <c r="M110" s="148">
        <v>125</v>
      </c>
      <c r="N110" s="171">
        <f t="shared" si="1"/>
        <v>1997.5</v>
      </c>
    </row>
    <row r="111" spans="1:14" hidden="1" x14ac:dyDescent="0.3">
      <c r="A111" s="109" t="s">
        <v>782</v>
      </c>
      <c r="B111" s="91" t="s">
        <v>788</v>
      </c>
      <c r="C111" s="92">
        <v>3</v>
      </c>
      <c r="D111" s="93" t="s">
        <v>108</v>
      </c>
      <c r="E111" s="148">
        <v>756</v>
      </c>
      <c r="F111" s="148">
        <v>100</v>
      </c>
      <c r="G111" s="148">
        <v>70</v>
      </c>
      <c r="H111" s="148">
        <v>50</v>
      </c>
      <c r="I111" s="148">
        <v>240</v>
      </c>
      <c r="J111" s="148">
        <v>344</v>
      </c>
      <c r="K111" s="148">
        <v>350</v>
      </c>
      <c r="L111" s="148">
        <v>225</v>
      </c>
      <c r="M111" s="148">
        <v>125</v>
      </c>
      <c r="N111" s="171">
        <f t="shared" si="1"/>
        <v>2260</v>
      </c>
    </row>
    <row r="112" spans="1:14" hidden="1" x14ac:dyDescent="0.3">
      <c r="A112" s="109" t="s">
        <v>782</v>
      </c>
      <c r="B112" s="91" t="s">
        <v>788</v>
      </c>
      <c r="C112" s="92">
        <v>3</v>
      </c>
      <c r="D112" s="93" t="s">
        <v>109</v>
      </c>
      <c r="E112" s="148">
        <v>960</v>
      </c>
      <c r="F112" s="148">
        <v>100</v>
      </c>
      <c r="G112" s="148">
        <v>70</v>
      </c>
      <c r="H112" s="148">
        <v>50</v>
      </c>
      <c r="I112" s="148">
        <v>288</v>
      </c>
      <c r="J112" s="148">
        <v>320</v>
      </c>
      <c r="K112" s="148">
        <v>350</v>
      </c>
      <c r="L112" s="148">
        <v>375</v>
      </c>
      <c r="M112" s="148">
        <v>125</v>
      </c>
      <c r="N112" s="171">
        <f t="shared" si="1"/>
        <v>2638</v>
      </c>
    </row>
    <row r="113" spans="1:14" hidden="1" x14ac:dyDescent="0.3">
      <c r="A113" s="109" t="s">
        <v>782</v>
      </c>
      <c r="B113" s="91" t="s">
        <v>788</v>
      </c>
      <c r="C113" s="92">
        <v>3</v>
      </c>
      <c r="D113" s="93" t="s">
        <v>110</v>
      </c>
      <c r="E113" s="148">
        <v>920</v>
      </c>
      <c r="F113" s="148">
        <v>100</v>
      </c>
      <c r="G113" s="148">
        <v>70</v>
      </c>
      <c r="H113" s="148">
        <v>100</v>
      </c>
      <c r="I113" s="148">
        <v>25</v>
      </c>
      <c r="J113" s="148">
        <v>320</v>
      </c>
      <c r="K113" s="148">
        <v>350</v>
      </c>
      <c r="L113" s="148">
        <v>375</v>
      </c>
      <c r="M113" s="148">
        <v>125</v>
      </c>
      <c r="N113" s="171">
        <f t="shared" si="1"/>
        <v>2385</v>
      </c>
    </row>
    <row r="114" spans="1:14" hidden="1" x14ac:dyDescent="0.3">
      <c r="A114" s="109" t="s">
        <v>782</v>
      </c>
      <c r="B114" s="91" t="s">
        <v>788</v>
      </c>
      <c r="C114" s="92">
        <v>4</v>
      </c>
      <c r="D114" s="93" t="s">
        <v>111</v>
      </c>
      <c r="E114" s="148">
        <v>1394</v>
      </c>
      <c r="F114" s="148">
        <v>125</v>
      </c>
      <c r="G114" s="148">
        <v>80</v>
      </c>
      <c r="H114" s="148">
        <v>60</v>
      </c>
      <c r="I114" s="148">
        <v>270</v>
      </c>
      <c r="J114" s="148">
        <v>400</v>
      </c>
      <c r="K114" s="148">
        <v>80</v>
      </c>
      <c r="L114" s="148">
        <v>490</v>
      </c>
      <c r="M114" s="148">
        <v>125</v>
      </c>
      <c r="N114" s="171">
        <f t="shared" si="1"/>
        <v>3024</v>
      </c>
    </row>
    <row r="115" spans="1:14" hidden="1" x14ac:dyDescent="0.3">
      <c r="A115" s="109" t="s">
        <v>782</v>
      </c>
      <c r="B115" s="91" t="s">
        <v>788</v>
      </c>
      <c r="C115" s="92">
        <v>4</v>
      </c>
      <c r="D115" s="93" t="s">
        <v>112</v>
      </c>
      <c r="E115" s="148">
        <v>1700</v>
      </c>
      <c r="F115" s="148">
        <v>125</v>
      </c>
      <c r="G115" s="148">
        <v>80</v>
      </c>
      <c r="H115" s="148">
        <v>60</v>
      </c>
      <c r="I115" s="148">
        <v>288</v>
      </c>
      <c r="J115" s="148">
        <v>400</v>
      </c>
      <c r="K115" s="148">
        <v>400</v>
      </c>
      <c r="L115" s="148">
        <v>225</v>
      </c>
      <c r="M115" s="148">
        <v>125</v>
      </c>
      <c r="N115" s="171">
        <f t="shared" si="1"/>
        <v>3403</v>
      </c>
    </row>
    <row r="116" spans="1:14" hidden="1" x14ac:dyDescent="0.3">
      <c r="A116" s="109" t="s">
        <v>782</v>
      </c>
      <c r="B116" s="91" t="s">
        <v>788</v>
      </c>
      <c r="C116" s="92">
        <v>5</v>
      </c>
      <c r="D116" s="93" t="s">
        <v>113</v>
      </c>
      <c r="E116" s="148">
        <v>2640</v>
      </c>
      <c r="F116" s="148">
        <v>150</v>
      </c>
      <c r="G116" s="148">
        <v>100</v>
      </c>
      <c r="H116" s="148">
        <v>70</v>
      </c>
      <c r="I116" s="148">
        <v>288</v>
      </c>
      <c r="J116" s="148">
        <v>525</v>
      </c>
      <c r="K116" s="148">
        <v>675</v>
      </c>
      <c r="L116" s="148">
        <v>375</v>
      </c>
      <c r="M116" s="148">
        <v>150</v>
      </c>
      <c r="N116" s="171">
        <f t="shared" si="1"/>
        <v>4973</v>
      </c>
    </row>
    <row r="117" spans="1:14" hidden="1" x14ac:dyDescent="0.3">
      <c r="A117" s="109" t="s">
        <v>782</v>
      </c>
      <c r="B117" s="91" t="s">
        <v>788</v>
      </c>
      <c r="C117" s="92">
        <v>6</v>
      </c>
      <c r="D117" s="93" t="s">
        <v>114</v>
      </c>
      <c r="E117" s="148">
        <v>3660</v>
      </c>
      <c r="F117" s="148">
        <v>180</v>
      </c>
      <c r="G117" s="148">
        <v>120</v>
      </c>
      <c r="H117" s="148">
        <v>80</v>
      </c>
      <c r="I117" s="148">
        <v>600</v>
      </c>
      <c r="J117" s="148">
        <v>1600</v>
      </c>
      <c r="K117" s="148">
        <v>775</v>
      </c>
      <c r="L117" s="148">
        <v>450</v>
      </c>
      <c r="M117" s="148">
        <v>175</v>
      </c>
      <c r="N117" s="171">
        <f t="shared" si="1"/>
        <v>7640</v>
      </c>
    </row>
    <row r="118" spans="1:14" hidden="1" x14ac:dyDescent="0.3">
      <c r="A118" s="109" t="s">
        <v>782</v>
      </c>
      <c r="B118" s="91" t="s">
        <v>788</v>
      </c>
      <c r="C118" s="92">
        <v>7</v>
      </c>
      <c r="D118" s="93" t="s">
        <v>115</v>
      </c>
      <c r="E118" s="148">
        <v>7040</v>
      </c>
      <c r="F118" s="148">
        <v>190</v>
      </c>
      <c r="G118" s="148">
        <v>130</v>
      </c>
      <c r="H118" s="148">
        <v>90</v>
      </c>
      <c r="I118" s="148">
        <v>1190</v>
      </c>
      <c r="J118" s="148">
        <v>1170</v>
      </c>
      <c r="K118" s="148">
        <v>875</v>
      </c>
      <c r="L118" s="148">
        <v>630</v>
      </c>
      <c r="M118" s="148">
        <v>150</v>
      </c>
      <c r="N118" s="171">
        <f t="shared" si="1"/>
        <v>11465</v>
      </c>
    </row>
    <row r="119" spans="1:14" x14ac:dyDescent="0.3">
      <c r="A119" s="109" t="s">
        <v>782</v>
      </c>
      <c r="B119" s="91" t="s">
        <v>788</v>
      </c>
      <c r="C119" s="92">
        <v>8</v>
      </c>
      <c r="D119" s="93" t="s">
        <v>116</v>
      </c>
      <c r="E119" s="148">
        <v>10800</v>
      </c>
      <c r="F119" s="148">
        <v>400</v>
      </c>
      <c r="G119" s="148">
        <v>140</v>
      </c>
      <c r="H119" s="148">
        <v>100</v>
      </c>
      <c r="I119" s="148">
        <v>1190</v>
      </c>
      <c r="J119" s="148">
        <v>2880</v>
      </c>
      <c r="K119" s="148">
        <v>1650</v>
      </c>
      <c r="L119" s="148">
        <v>600</v>
      </c>
      <c r="M119" s="148">
        <v>175</v>
      </c>
      <c r="N119" s="171">
        <f t="shared" si="1"/>
        <v>17935</v>
      </c>
    </row>
    <row r="120" spans="1:14" hidden="1" x14ac:dyDescent="0.3">
      <c r="A120" s="110" t="s">
        <v>782</v>
      </c>
      <c r="B120" s="102" t="s">
        <v>789</v>
      </c>
      <c r="C120" s="97">
        <v>3</v>
      </c>
      <c r="D120" s="98" t="s">
        <v>117</v>
      </c>
      <c r="E120" s="148">
        <v>800</v>
      </c>
      <c r="F120" s="148">
        <v>100</v>
      </c>
      <c r="G120" s="148">
        <v>80</v>
      </c>
      <c r="H120" s="148">
        <v>60</v>
      </c>
      <c r="I120" s="148">
        <v>500</v>
      </c>
      <c r="J120" s="148">
        <v>328</v>
      </c>
      <c r="K120" s="148">
        <v>70</v>
      </c>
      <c r="L120" s="148">
        <v>100</v>
      </c>
      <c r="M120" s="148">
        <v>125</v>
      </c>
      <c r="N120" s="171">
        <f t="shared" si="1"/>
        <v>2163</v>
      </c>
    </row>
    <row r="121" spans="1:14" hidden="1" x14ac:dyDescent="0.3">
      <c r="A121" s="110" t="s">
        <v>782</v>
      </c>
      <c r="B121" s="102" t="s">
        <v>789</v>
      </c>
      <c r="C121" s="97">
        <v>3</v>
      </c>
      <c r="D121" s="98" t="s">
        <v>118</v>
      </c>
      <c r="E121" s="148">
        <v>676</v>
      </c>
      <c r="F121" s="148">
        <v>100</v>
      </c>
      <c r="G121" s="148">
        <v>80</v>
      </c>
      <c r="H121" s="148">
        <v>60</v>
      </c>
      <c r="I121" s="148">
        <v>70</v>
      </c>
      <c r="J121" s="148">
        <v>160</v>
      </c>
      <c r="K121" s="148">
        <v>70</v>
      </c>
      <c r="L121" s="148">
        <v>250</v>
      </c>
      <c r="M121" s="148">
        <v>125</v>
      </c>
      <c r="N121" s="171">
        <f t="shared" si="1"/>
        <v>1591</v>
      </c>
    </row>
    <row r="122" spans="1:14" hidden="1" x14ac:dyDescent="0.3">
      <c r="A122" s="109" t="s">
        <v>782</v>
      </c>
      <c r="B122" s="103" t="s">
        <v>789</v>
      </c>
      <c r="C122" s="92">
        <v>3</v>
      </c>
      <c r="D122" s="93" t="s">
        <v>119</v>
      </c>
      <c r="E122" s="148">
        <v>945</v>
      </c>
      <c r="F122" s="148">
        <v>100</v>
      </c>
      <c r="G122" s="148">
        <v>70</v>
      </c>
      <c r="H122" s="148">
        <v>50</v>
      </c>
      <c r="I122" s="148">
        <v>500</v>
      </c>
      <c r="J122" s="148">
        <v>336</v>
      </c>
      <c r="K122" s="148">
        <v>350</v>
      </c>
      <c r="L122" s="148">
        <v>180</v>
      </c>
      <c r="M122" s="148">
        <v>125</v>
      </c>
      <c r="N122" s="171">
        <f t="shared" si="1"/>
        <v>2656</v>
      </c>
    </row>
    <row r="123" spans="1:14" hidden="1" x14ac:dyDescent="0.3">
      <c r="A123" s="109" t="s">
        <v>782</v>
      </c>
      <c r="B123" s="103" t="s">
        <v>789</v>
      </c>
      <c r="C123" s="92">
        <v>4</v>
      </c>
      <c r="D123" s="93" t="s">
        <v>120</v>
      </c>
      <c r="E123" s="148">
        <v>1459.5</v>
      </c>
      <c r="F123" s="148">
        <v>125</v>
      </c>
      <c r="G123" s="148">
        <v>80</v>
      </c>
      <c r="H123" s="148">
        <v>60</v>
      </c>
      <c r="I123" s="148">
        <v>270</v>
      </c>
      <c r="J123" s="148">
        <v>344</v>
      </c>
      <c r="K123" s="148">
        <v>400</v>
      </c>
      <c r="L123" s="148">
        <v>450</v>
      </c>
      <c r="M123" s="148">
        <v>125</v>
      </c>
      <c r="N123" s="171">
        <f t="shared" si="1"/>
        <v>3313.5</v>
      </c>
    </row>
    <row r="124" spans="1:14" hidden="1" x14ac:dyDescent="0.3">
      <c r="A124" s="109" t="s">
        <v>782</v>
      </c>
      <c r="B124" s="103" t="s">
        <v>789</v>
      </c>
      <c r="C124" s="92">
        <v>4</v>
      </c>
      <c r="D124" s="93" t="s">
        <v>121</v>
      </c>
      <c r="E124" s="148">
        <v>1575</v>
      </c>
      <c r="F124" s="148">
        <v>125</v>
      </c>
      <c r="G124" s="148">
        <v>80</v>
      </c>
      <c r="H124" s="148">
        <v>60</v>
      </c>
      <c r="I124" s="148">
        <v>550</v>
      </c>
      <c r="J124" s="148">
        <v>344</v>
      </c>
      <c r="K124" s="148">
        <v>400</v>
      </c>
      <c r="L124" s="148">
        <v>180</v>
      </c>
      <c r="M124" s="148">
        <v>125</v>
      </c>
      <c r="N124" s="171">
        <f t="shared" si="1"/>
        <v>3439</v>
      </c>
    </row>
    <row r="125" spans="1:14" hidden="1" x14ac:dyDescent="0.3">
      <c r="A125" s="109" t="s">
        <v>782</v>
      </c>
      <c r="B125" s="103" t="s">
        <v>789</v>
      </c>
      <c r="C125" s="92">
        <v>4</v>
      </c>
      <c r="D125" s="93" t="s">
        <v>122</v>
      </c>
      <c r="E125" s="148">
        <v>1400</v>
      </c>
      <c r="F125" s="148">
        <v>125</v>
      </c>
      <c r="G125" s="148">
        <v>80</v>
      </c>
      <c r="H125" s="148">
        <v>60</v>
      </c>
      <c r="I125" s="148">
        <v>270</v>
      </c>
      <c r="J125" s="148">
        <v>400</v>
      </c>
      <c r="K125" s="148">
        <v>400</v>
      </c>
      <c r="L125" s="148">
        <v>450</v>
      </c>
      <c r="M125" s="148">
        <v>125</v>
      </c>
      <c r="N125" s="171">
        <f t="shared" si="1"/>
        <v>3310</v>
      </c>
    </row>
    <row r="126" spans="1:14" hidden="1" x14ac:dyDescent="0.3">
      <c r="A126" s="110" t="s">
        <v>782</v>
      </c>
      <c r="B126" s="102" t="s">
        <v>789</v>
      </c>
      <c r="C126" s="97">
        <v>5</v>
      </c>
      <c r="D126" s="98" t="s">
        <v>123</v>
      </c>
      <c r="E126" s="148">
        <v>2100</v>
      </c>
      <c r="F126" s="148">
        <v>150</v>
      </c>
      <c r="G126" s="148">
        <v>100</v>
      </c>
      <c r="H126" s="148">
        <v>70</v>
      </c>
      <c r="I126" s="148">
        <v>550</v>
      </c>
      <c r="J126" s="148">
        <v>344</v>
      </c>
      <c r="K126" s="148">
        <v>90</v>
      </c>
      <c r="L126" s="148">
        <v>180</v>
      </c>
      <c r="M126" s="148">
        <v>125</v>
      </c>
      <c r="N126" s="171">
        <f t="shared" si="1"/>
        <v>3709</v>
      </c>
    </row>
    <row r="127" spans="1:14" hidden="1" x14ac:dyDescent="0.3">
      <c r="A127" s="110" t="s">
        <v>782</v>
      </c>
      <c r="B127" s="102" t="s">
        <v>789</v>
      </c>
      <c r="C127" s="97">
        <v>5</v>
      </c>
      <c r="D127" s="98" t="s">
        <v>124</v>
      </c>
      <c r="E127" s="148">
        <v>2257</v>
      </c>
      <c r="F127" s="148">
        <v>150</v>
      </c>
      <c r="G127" s="148">
        <v>100</v>
      </c>
      <c r="H127" s="148">
        <v>80</v>
      </c>
      <c r="I127" s="148">
        <v>600</v>
      </c>
      <c r="J127" s="148">
        <v>344</v>
      </c>
      <c r="K127" s="148">
        <v>550</v>
      </c>
      <c r="L127" s="148">
        <v>480</v>
      </c>
      <c r="M127" s="148">
        <v>150</v>
      </c>
      <c r="N127" s="171">
        <f t="shared" si="1"/>
        <v>4711</v>
      </c>
    </row>
    <row r="128" spans="1:14" hidden="1" x14ac:dyDescent="0.3">
      <c r="A128" s="110" t="s">
        <v>782</v>
      </c>
      <c r="B128" s="102" t="s">
        <v>789</v>
      </c>
      <c r="C128" s="97">
        <v>5</v>
      </c>
      <c r="D128" s="98" t="s">
        <v>125</v>
      </c>
      <c r="E128" s="148">
        <v>1925</v>
      </c>
      <c r="F128" s="148">
        <v>150</v>
      </c>
      <c r="G128" s="148">
        <v>100</v>
      </c>
      <c r="H128" s="148">
        <v>70</v>
      </c>
      <c r="I128" s="148">
        <v>600</v>
      </c>
      <c r="J128" s="148">
        <v>344</v>
      </c>
      <c r="K128" s="148">
        <v>450</v>
      </c>
      <c r="L128" s="148">
        <v>180</v>
      </c>
      <c r="M128" s="148">
        <v>150</v>
      </c>
      <c r="N128" s="171">
        <f t="shared" si="1"/>
        <v>3969</v>
      </c>
    </row>
    <row r="129" spans="1:14" hidden="1" x14ac:dyDescent="0.3">
      <c r="A129" s="109" t="s">
        <v>782</v>
      </c>
      <c r="B129" s="103" t="s">
        <v>789</v>
      </c>
      <c r="C129" s="92">
        <v>5</v>
      </c>
      <c r="D129" s="93" t="s">
        <v>126</v>
      </c>
      <c r="E129" s="148">
        <v>2912.8</v>
      </c>
      <c r="F129" s="148">
        <v>150</v>
      </c>
      <c r="G129" s="148">
        <v>100</v>
      </c>
      <c r="H129" s="148">
        <v>70</v>
      </c>
      <c r="I129" s="148">
        <v>600</v>
      </c>
      <c r="J129" s="148">
        <v>525</v>
      </c>
      <c r="K129" s="148">
        <v>500</v>
      </c>
      <c r="L129" s="148">
        <v>450</v>
      </c>
      <c r="M129" s="148">
        <v>150</v>
      </c>
      <c r="N129" s="171">
        <f t="shared" si="1"/>
        <v>5457.8</v>
      </c>
    </row>
    <row r="130" spans="1:14" hidden="1" x14ac:dyDescent="0.3">
      <c r="A130" s="109" t="s">
        <v>782</v>
      </c>
      <c r="B130" s="103" t="s">
        <v>789</v>
      </c>
      <c r="C130" s="92">
        <v>5</v>
      </c>
      <c r="D130" s="93" t="s">
        <v>127</v>
      </c>
      <c r="E130" s="148">
        <v>2640</v>
      </c>
      <c r="F130" s="148">
        <v>150</v>
      </c>
      <c r="G130" s="148">
        <v>100</v>
      </c>
      <c r="H130" s="148">
        <v>70</v>
      </c>
      <c r="I130" s="148">
        <v>600</v>
      </c>
      <c r="J130" s="148">
        <v>344</v>
      </c>
      <c r="K130" s="148">
        <v>500</v>
      </c>
      <c r="L130" s="148">
        <v>450</v>
      </c>
      <c r="M130" s="148">
        <v>150</v>
      </c>
      <c r="N130" s="171">
        <f t="shared" si="1"/>
        <v>5004</v>
      </c>
    </row>
    <row r="131" spans="1:14" hidden="1" x14ac:dyDescent="0.3">
      <c r="A131" s="110" t="s">
        <v>782</v>
      </c>
      <c r="B131" s="102" t="s">
        <v>789</v>
      </c>
      <c r="C131" s="97">
        <v>6</v>
      </c>
      <c r="D131" s="98" t="s">
        <v>128</v>
      </c>
      <c r="E131" s="148">
        <v>3673.6</v>
      </c>
      <c r="F131" s="148">
        <v>180</v>
      </c>
      <c r="G131" s="148">
        <v>130</v>
      </c>
      <c r="H131" s="148">
        <v>80</v>
      </c>
      <c r="I131" s="148">
        <v>600</v>
      </c>
      <c r="J131" s="148">
        <v>2080</v>
      </c>
      <c r="K131" s="148">
        <v>850</v>
      </c>
      <c r="L131" s="148">
        <v>480</v>
      </c>
      <c r="M131" s="148">
        <v>150</v>
      </c>
      <c r="N131" s="171">
        <f t="shared" ref="N131:N194" si="2">SUM(E131:M131)</f>
        <v>8223.6</v>
      </c>
    </row>
    <row r="132" spans="1:14" hidden="1" x14ac:dyDescent="0.3">
      <c r="A132" s="110" t="s">
        <v>782</v>
      </c>
      <c r="B132" s="102" t="s">
        <v>789</v>
      </c>
      <c r="C132" s="97">
        <v>6</v>
      </c>
      <c r="D132" s="98" t="s">
        <v>129</v>
      </c>
      <c r="E132" s="148">
        <v>3673.6</v>
      </c>
      <c r="F132" s="148">
        <v>180</v>
      </c>
      <c r="G132" s="148">
        <v>130</v>
      </c>
      <c r="H132" s="148">
        <v>80</v>
      </c>
      <c r="I132" s="148">
        <v>600</v>
      </c>
      <c r="J132" s="148">
        <v>2080</v>
      </c>
      <c r="K132" s="148">
        <v>850</v>
      </c>
      <c r="L132" s="148">
        <v>480</v>
      </c>
      <c r="M132" s="148">
        <v>150</v>
      </c>
      <c r="N132" s="171">
        <f t="shared" si="2"/>
        <v>8223.6</v>
      </c>
    </row>
    <row r="133" spans="1:14" hidden="1" x14ac:dyDescent="0.3">
      <c r="A133" s="110" t="s">
        <v>782</v>
      </c>
      <c r="B133" s="102" t="s">
        <v>789</v>
      </c>
      <c r="C133" s="97">
        <v>6</v>
      </c>
      <c r="D133" s="98" t="s">
        <v>130</v>
      </c>
      <c r="E133" s="148">
        <v>2190</v>
      </c>
      <c r="F133" s="148">
        <v>200</v>
      </c>
      <c r="G133" s="148">
        <v>130</v>
      </c>
      <c r="H133" s="148">
        <v>90</v>
      </c>
      <c r="I133" s="148">
        <v>650</v>
      </c>
      <c r="J133" s="148">
        <v>344</v>
      </c>
      <c r="K133" s="148">
        <v>650</v>
      </c>
      <c r="L133" s="148">
        <v>180</v>
      </c>
      <c r="M133" s="148">
        <v>175</v>
      </c>
      <c r="N133" s="171">
        <f t="shared" si="2"/>
        <v>4609</v>
      </c>
    </row>
    <row r="134" spans="1:14" hidden="1" x14ac:dyDescent="0.3">
      <c r="A134" s="109" t="s">
        <v>782</v>
      </c>
      <c r="B134" s="103" t="s">
        <v>789</v>
      </c>
      <c r="C134" s="92">
        <v>6</v>
      </c>
      <c r="D134" s="93" t="s">
        <v>131</v>
      </c>
      <c r="E134" s="148">
        <v>5390</v>
      </c>
      <c r="F134" s="148">
        <v>160</v>
      </c>
      <c r="G134" s="148">
        <v>120</v>
      </c>
      <c r="H134" s="148">
        <v>80</v>
      </c>
      <c r="I134" s="148">
        <v>650</v>
      </c>
      <c r="J134" s="148">
        <v>2080</v>
      </c>
      <c r="K134" s="148">
        <v>700</v>
      </c>
      <c r="L134" s="148">
        <v>450</v>
      </c>
      <c r="M134" s="148">
        <v>150</v>
      </c>
      <c r="N134" s="171">
        <f t="shared" si="2"/>
        <v>9780</v>
      </c>
    </row>
    <row r="135" spans="1:14" hidden="1" x14ac:dyDescent="0.3">
      <c r="A135" s="109" t="s">
        <v>782</v>
      </c>
      <c r="B135" s="103" t="s">
        <v>789</v>
      </c>
      <c r="C135" s="92">
        <v>6</v>
      </c>
      <c r="D135" s="93" t="s">
        <v>132</v>
      </c>
      <c r="E135" s="148">
        <v>5880</v>
      </c>
      <c r="F135" s="148">
        <v>160</v>
      </c>
      <c r="G135" s="148">
        <v>120</v>
      </c>
      <c r="H135" s="148">
        <v>80</v>
      </c>
      <c r="I135" s="148">
        <v>650</v>
      </c>
      <c r="J135" s="148">
        <v>2080</v>
      </c>
      <c r="K135" s="148">
        <v>700</v>
      </c>
      <c r="L135" s="148">
        <v>450</v>
      </c>
      <c r="M135" s="148">
        <v>150</v>
      </c>
      <c r="N135" s="171">
        <f t="shared" si="2"/>
        <v>10270</v>
      </c>
    </row>
    <row r="136" spans="1:14" hidden="1" x14ac:dyDescent="0.3">
      <c r="A136" s="109" t="s">
        <v>782</v>
      </c>
      <c r="B136" s="103" t="s">
        <v>789</v>
      </c>
      <c r="C136" s="92">
        <v>6</v>
      </c>
      <c r="D136" s="93" t="s">
        <v>133</v>
      </c>
      <c r="E136" s="148">
        <v>5112</v>
      </c>
      <c r="F136" s="148">
        <v>160</v>
      </c>
      <c r="G136" s="148">
        <v>120</v>
      </c>
      <c r="H136" s="148">
        <v>80</v>
      </c>
      <c r="I136" s="148">
        <v>1050</v>
      </c>
      <c r="J136" s="148">
        <v>2040</v>
      </c>
      <c r="K136" s="148">
        <v>600</v>
      </c>
      <c r="L136" s="148">
        <v>450</v>
      </c>
      <c r="M136" s="148">
        <v>150</v>
      </c>
      <c r="N136" s="171">
        <f t="shared" si="2"/>
        <v>9762</v>
      </c>
    </row>
    <row r="137" spans="1:14" hidden="1" x14ac:dyDescent="0.3">
      <c r="A137" s="110" t="s">
        <v>782</v>
      </c>
      <c r="B137" s="102" t="s">
        <v>789</v>
      </c>
      <c r="C137" s="97">
        <v>7</v>
      </c>
      <c r="D137" s="98" t="s">
        <v>134</v>
      </c>
      <c r="E137" s="148">
        <v>6500</v>
      </c>
      <c r="F137" s="148">
        <v>200</v>
      </c>
      <c r="G137" s="148">
        <v>140</v>
      </c>
      <c r="H137" s="148">
        <v>100</v>
      </c>
      <c r="I137" s="148">
        <v>650</v>
      </c>
      <c r="J137" s="148">
        <v>2080</v>
      </c>
      <c r="K137" s="148">
        <v>900</v>
      </c>
      <c r="L137" s="148">
        <v>480</v>
      </c>
      <c r="M137" s="148">
        <v>175</v>
      </c>
      <c r="N137" s="171">
        <f t="shared" si="2"/>
        <v>11225</v>
      </c>
    </row>
    <row r="138" spans="1:14" hidden="1" x14ac:dyDescent="0.3">
      <c r="A138" s="109" t="s">
        <v>782</v>
      </c>
      <c r="B138" s="103" t="s">
        <v>789</v>
      </c>
      <c r="C138" s="92">
        <v>7</v>
      </c>
      <c r="D138" s="93" t="s">
        <v>135</v>
      </c>
      <c r="E138" s="148">
        <v>7216.25</v>
      </c>
      <c r="F138" s="148">
        <v>190</v>
      </c>
      <c r="G138" s="148">
        <v>130</v>
      </c>
      <c r="H138" s="148">
        <v>90</v>
      </c>
      <c r="I138" s="148">
        <v>1050</v>
      </c>
      <c r="J138" s="148">
        <v>2080</v>
      </c>
      <c r="K138" s="148">
        <v>800</v>
      </c>
      <c r="L138" s="148">
        <v>450</v>
      </c>
      <c r="M138" s="148">
        <v>175</v>
      </c>
      <c r="N138" s="171">
        <f t="shared" si="2"/>
        <v>12181.25</v>
      </c>
    </row>
    <row r="139" spans="1:14" hidden="1" x14ac:dyDescent="0.3">
      <c r="A139" s="109" t="s">
        <v>782</v>
      </c>
      <c r="B139" s="103" t="s">
        <v>789</v>
      </c>
      <c r="C139" s="92">
        <v>7</v>
      </c>
      <c r="D139" s="93" t="s">
        <v>136</v>
      </c>
      <c r="E139" s="148">
        <v>7917</v>
      </c>
      <c r="F139" s="148">
        <v>190</v>
      </c>
      <c r="G139" s="148">
        <v>130</v>
      </c>
      <c r="H139" s="148">
        <v>90</v>
      </c>
      <c r="I139" s="148">
        <v>700</v>
      </c>
      <c r="J139" s="148">
        <v>2080</v>
      </c>
      <c r="K139" s="148">
        <v>800</v>
      </c>
      <c r="L139" s="148">
        <v>450</v>
      </c>
      <c r="M139" s="148">
        <v>175</v>
      </c>
      <c r="N139" s="171">
        <f t="shared" si="2"/>
        <v>12532</v>
      </c>
    </row>
    <row r="140" spans="1:14" hidden="1" x14ac:dyDescent="0.3">
      <c r="A140" s="110" t="s">
        <v>782</v>
      </c>
      <c r="B140" s="102" t="s">
        <v>789</v>
      </c>
      <c r="C140" s="97">
        <v>8</v>
      </c>
      <c r="D140" s="98" t="s">
        <v>137</v>
      </c>
      <c r="E140" s="148">
        <v>8550</v>
      </c>
      <c r="F140" s="148">
        <v>200</v>
      </c>
      <c r="G140" s="148">
        <v>140</v>
      </c>
      <c r="H140" s="148">
        <v>100</v>
      </c>
      <c r="I140" s="148">
        <v>1400</v>
      </c>
      <c r="J140" s="148">
        <v>2080</v>
      </c>
      <c r="K140" s="148">
        <v>1050</v>
      </c>
      <c r="L140" s="148">
        <v>490</v>
      </c>
      <c r="M140" s="148">
        <v>175</v>
      </c>
      <c r="N140" s="171">
        <f t="shared" si="2"/>
        <v>14185</v>
      </c>
    </row>
    <row r="141" spans="1:14" hidden="1" x14ac:dyDescent="0.3">
      <c r="A141" s="109" t="s">
        <v>782</v>
      </c>
      <c r="B141" s="103" t="s">
        <v>789</v>
      </c>
      <c r="C141" s="92">
        <v>8</v>
      </c>
      <c r="D141" s="93" t="s">
        <v>138</v>
      </c>
      <c r="E141" s="148">
        <v>13395</v>
      </c>
      <c r="F141" s="148">
        <v>200</v>
      </c>
      <c r="G141" s="148">
        <v>140</v>
      </c>
      <c r="H141" s="148">
        <v>100</v>
      </c>
      <c r="I141" s="148">
        <v>700</v>
      </c>
      <c r="J141" s="148">
        <v>2080</v>
      </c>
      <c r="K141" s="148">
        <v>1050</v>
      </c>
      <c r="L141" s="148">
        <v>450</v>
      </c>
      <c r="M141" s="148">
        <v>175</v>
      </c>
      <c r="N141" s="171">
        <f t="shared" si="2"/>
        <v>18290</v>
      </c>
    </row>
    <row r="142" spans="1:14" hidden="1" x14ac:dyDescent="0.3">
      <c r="A142" s="109" t="s">
        <v>782</v>
      </c>
      <c r="B142" s="103" t="s">
        <v>789</v>
      </c>
      <c r="C142" s="92">
        <v>8</v>
      </c>
      <c r="D142" s="93" t="s">
        <v>139</v>
      </c>
      <c r="E142" s="148">
        <v>11570</v>
      </c>
      <c r="F142" s="148">
        <v>200</v>
      </c>
      <c r="G142" s="148">
        <v>140</v>
      </c>
      <c r="H142" s="148">
        <v>100</v>
      </c>
      <c r="I142" s="148">
        <v>1190</v>
      </c>
      <c r="J142" s="148">
        <v>2880</v>
      </c>
      <c r="K142" s="148">
        <v>1000</v>
      </c>
      <c r="L142" s="148">
        <v>480</v>
      </c>
      <c r="M142" s="148">
        <v>175</v>
      </c>
      <c r="N142" s="171">
        <f t="shared" si="2"/>
        <v>17735</v>
      </c>
    </row>
    <row r="143" spans="1:14" hidden="1" x14ac:dyDescent="0.3">
      <c r="A143" s="110" t="s">
        <v>782</v>
      </c>
      <c r="B143" s="102" t="s">
        <v>789</v>
      </c>
      <c r="C143" s="97">
        <v>9</v>
      </c>
      <c r="D143" s="98" t="s">
        <v>140</v>
      </c>
      <c r="E143" s="148">
        <v>17000</v>
      </c>
      <c r="F143" s="148">
        <v>400</v>
      </c>
      <c r="G143" s="148">
        <v>150</v>
      </c>
      <c r="H143" s="148">
        <v>110</v>
      </c>
      <c r="I143" s="148">
        <v>1552</v>
      </c>
      <c r="J143" s="148">
        <v>3330</v>
      </c>
      <c r="K143" s="148">
        <v>1800</v>
      </c>
      <c r="L143" s="148">
        <v>600</v>
      </c>
      <c r="M143" s="148">
        <v>200</v>
      </c>
      <c r="N143" s="171">
        <f t="shared" si="2"/>
        <v>25142</v>
      </c>
    </row>
    <row r="144" spans="1:14" hidden="1" x14ac:dyDescent="0.3">
      <c r="A144" s="109" t="s">
        <v>782</v>
      </c>
      <c r="B144" s="103" t="s">
        <v>789</v>
      </c>
      <c r="C144" s="92">
        <v>9</v>
      </c>
      <c r="D144" s="93" t="s">
        <v>141</v>
      </c>
      <c r="E144" s="148">
        <v>15510</v>
      </c>
      <c r="F144" s="148">
        <v>220</v>
      </c>
      <c r="G144" s="148">
        <v>150</v>
      </c>
      <c r="H144" s="148">
        <v>110</v>
      </c>
      <c r="I144" s="148">
        <v>1664</v>
      </c>
      <c r="J144" s="148">
        <v>3240</v>
      </c>
      <c r="K144" s="148">
        <v>1200</v>
      </c>
      <c r="L144" s="148">
        <v>630</v>
      </c>
      <c r="M144" s="148">
        <v>200</v>
      </c>
      <c r="N144" s="171">
        <f t="shared" si="2"/>
        <v>22924</v>
      </c>
    </row>
    <row r="145" spans="1:14" hidden="1" x14ac:dyDescent="0.3">
      <c r="A145" s="109" t="s">
        <v>782</v>
      </c>
      <c r="B145" s="103" t="s">
        <v>789</v>
      </c>
      <c r="C145" s="92">
        <v>9</v>
      </c>
      <c r="D145" s="93" t="s">
        <v>142</v>
      </c>
      <c r="E145" s="148">
        <v>16450</v>
      </c>
      <c r="F145" s="148">
        <v>220</v>
      </c>
      <c r="G145" s="148">
        <v>150</v>
      </c>
      <c r="H145" s="148">
        <v>110</v>
      </c>
      <c r="I145" s="148">
        <v>1600</v>
      </c>
      <c r="J145" s="148">
        <v>2880</v>
      </c>
      <c r="K145" s="148">
        <v>1250</v>
      </c>
      <c r="L145" s="148">
        <v>450</v>
      </c>
      <c r="M145" s="148">
        <v>200</v>
      </c>
      <c r="N145" s="171">
        <f t="shared" si="2"/>
        <v>23310</v>
      </c>
    </row>
    <row r="146" spans="1:14" hidden="1" x14ac:dyDescent="0.3">
      <c r="A146" s="110" t="s">
        <v>782</v>
      </c>
      <c r="B146" s="104" t="s">
        <v>789</v>
      </c>
      <c r="C146" s="97">
        <v>10</v>
      </c>
      <c r="D146" s="98" t="s">
        <v>770</v>
      </c>
      <c r="E146" s="148">
        <v>195</v>
      </c>
      <c r="F146" s="148">
        <v>26</v>
      </c>
      <c r="G146" s="148">
        <v>17</v>
      </c>
      <c r="H146" s="148">
        <v>12</v>
      </c>
      <c r="I146" s="148">
        <v>20.8</v>
      </c>
      <c r="J146" s="148">
        <v>36</v>
      </c>
      <c r="K146" s="148">
        <v>25</v>
      </c>
      <c r="L146" s="148">
        <v>18</v>
      </c>
      <c r="M146" s="148">
        <v>200</v>
      </c>
      <c r="N146" s="171">
        <f t="shared" si="2"/>
        <v>549.79999999999995</v>
      </c>
    </row>
    <row r="147" spans="1:14" hidden="1" x14ac:dyDescent="0.3">
      <c r="A147" s="110" t="s">
        <v>782</v>
      </c>
      <c r="B147" s="104" t="s">
        <v>789</v>
      </c>
      <c r="C147" s="97">
        <v>10</v>
      </c>
      <c r="D147" s="98" t="s">
        <v>143</v>
      </c>
      <c r="E147" s="148">
        <v>25350</v>
      </c>
      <c r="F147" s="148">
        <v>260</v>
      </c>
      <c r="G147" s="148">
        <v>170</v>
      </c>
      <c r="H147" s="148">
        <v>240</v>
      </c>
      <c r="I147" s="148">
        <v>1664</v>
      </c>
      <c r="J147" s="148">
        <v>3240</v>
      </c>
      <c r="K147" s="148">
        <v>1250</v>
      </c>
      <c r="L147" s="148">
        <v>630</v>
      </c>
      <c r="M147" s="148">
        <v>200</v>
      </c>
      <c r="N147" s="171">
        <f t="shared" si="2"/>
        <v>33004</v>
      </c>
    </row>
    <row r="148" spans="1:14" hidden="1" x14ac:dyDescent="0.3">
      <c r="A148" s="110" t="s">
        <v>782</v>
      </c>
      <c r="B148" s="104" t="s">
        <v>789</v>
      </c>
      <c r="C148" s="97">
        <v>10</v>
      </c>
      <c r="D148" s="98" t="s">
        <v>144</v>
      </c>
      <c r="E148" s="148">
        <v>23411</v>
      </c>
      <c r="F148" s="148">
        <v>280</v>
      </c>
      <c r="G148" s="148">
        <v>180</v>
      </c>
      <c r="H148" s="148">
        <v>240</v>
      </c>
      <c r="I148" s="148">
        <v>1600</v>
      </c>
      <c r="J148" s="148">
        <v>3240</v>
      </c>
      <c r="K148" s="148">
        <v>1500</v>
      </c>
      <c r="L148" s="148">
        <v>875</v>
      </c>
      <c r="M148" s="148">
        <v>200</v>
      </c>
      <c r="N148" s="171">
        <f t="shared" si="2"/>
        <v>31526</v>
      </c>
    </row>
    <row r="149" spans="1:14" hidden="1" x14ac:dyDescent="0.3">
      <c r="A149" s="110" t="s">
        <v>782</v>
      </c>
      <c r="B149" s="105" t="s">
        <v>776</v>
      </c>
      <c r="C149" s="97">
        <v>4</v>
      </c>
      <c r="D149" s="98" t="s">
        <v>145</v>
      </c>
      <c r="E149" s="148">
        <v>2000</v>
      </c>
      <c r="F149" s="148">
        <v>140</v>
      </c>
      <c r="G149" s="148">
        <v>100</v>
      </c>
      <c r="H149" s="148">
        <v>70</v>
      </c>
      <c r="I149" s="148">
        <v>70</v>
      </c>
      <c r="J149" s="148">
        <v>400</v>
      </c>
      <c r="K149" s="148">
        <v>130</v>
      </c>
      <c r="L149" s="148">
        <v>250</v>
      </c>
      <c r="M149" s="148">
        <v>125</v>
      </c>
      <c r="N149" s="171">
        <f t="shared" si="2"/>
        <v>3285</v>
      </c>
    </row>
    <row r="150" spans="1:14" hidden="1" x14ac:dyDescent="0.3">
      <c r="A150" s="109" t="s">
        <v>782</v>
      </c>
      <c r="B150" s="106" t="s">
        <v>776</v>
      </c>
      <c r="C150" s="92">
        <v>4</v>
      </c>
      <c r="D150" s="93" t="s">
        <v>146</v>
      </c>
      <c r="E150" s="148">
        <v>1848</v>
      </c>
      <c r="F150" s="148">
        <v>140</v>
      </c>
      <c r="G150" s="148">
        <v>100</v>
      </c>
      <c r="H150" s="148">
        <v>60</v>
      </c>
      <c r="I150" s="148">
        <v>270</v>
      </c>
      <c r="J150" s="148">
        <v>328</v>
      </c>
      <c r="K150" s="148">
        <v>500</v>
      </c>
      <c r="L150" s="148">
        <v>450</v>
      </c>
      <c r="M150" s="148">
        <v>150</v>
      </c>
      <c r="N150" s="171">
        <f t="shared" si="2"/>
        <v>3846</v>
      </c>
    </row>
    <row r="151" spans="1:14" hidden="1" x14ac:dyDescent="0.3">
      <c r="A151" s="109" t="s">
        <v>782</v>
      </c>
      <c r="B151" s="106" t="s">
        <v>776</v>
      </c>
      <c r="C151" s="92">
        <v>5</v>
      </c>
      <c r="D151" s="93" t="s">
        <v>147</v>
      </c>
      <c r="E151" s="148">
        <v>3300</v>
      </c>
      <c r="F151" s="148">
        <v>160</v>
      </c>
      <c r="G151" s="148">
        <v>120</v>
      </c>
      <c r="H151" s="148">
        <v>70</v>
      </c>
      <c r="I151" s="148">
        <v>1050</v>
      </c>
      <c r="J151" s="148">
        <v>1015</v>
      </c>
      <c r="K151" s="148">
        <v>750</v>
      </c>
      <c r="L151" s="148">
        <v>450</v>
      </c>
      <c r="M151" s="148">
        <v>150</v>
      </c>
      <c r="N151" s="171">
        <f t="shared" si="2"/>
        <v>7065</v>
      </c>
    </row>
    <row r="152" spans="1:14" hidden="1" x14ac:dyDescent="0.3">
      <c r="A152" s="109" t="s">
        <v>782</v>
      </c>
      <c r="B152" s="106" t="s">
        <v>776</v>
      </c>
      <c r="C152" s="92">
        <v>6</v>
      </c>
      <c r="D152" s="93" t="s">
        <v>148</v>
      </c>
      <c r="E152" s="148">
        <v>4655</v>
      </c>
      <c r="F152" s="148">
        <v>180</v>
      </c>
      <c r="G152" s="148">
        <v>130</v>
      </c>
      <c r="H152" s="148">
        <v>80</v>
      </c>
      <c r="I152" s="148">
        <v>1050</v>
      </c>
      <c r="J152" s="148">
        <v>1015</v>
      </c>
      <c r="K152" s="148">
        <v>850</v>
      </c>
      <c r="L152" s="148">
        <v>450</v>
      </c>
      <c r="M152" s="148">
        <v>150</v>
      </c>
      <c r="N152" s="171">
        <f t="shared" si="2"/>
        <v>8560</v>
      </c>
    </row>
    <row r="153" spans="1:14" hidden="1" x14ac:dyDescent="0.3">
      <c r="A153" s="110" t="s">
        <v>782</v>
      </c>
      <c r="B153" s="105" t="s">
        <v>776</v>
      </c>
      <c r="C153" s="97">
        <v>7</v>
      </c>
      <c r="D153" s="98" t="s">
        <v>149</v>
      </c>
      <c r="E153" s="148">
        <v>6750</v>
      </c>
      <c r="F153" s="148">
        <v>200</v>
      </c>
      <c r="G153" s="148">
        <v>140</v>
      </c>
      <c r="H153" s="148">
        <v>180</v>
      </c>
      <c r="I153" s="148">
        <v>1400</v>
      </c>
      <c r="J153" s="148">
        <v>2040</v>
      </c>
      <c r="K153" s="148">
        <v>950</v>
      </c>
      <c r="L153" s="148">
        <v>480</v>
      </c>
      <c r="M153" s="148">
        <v>175</v>
      </c>
      <c r="N153" s="171">
        <f t="shared" si="2"/>
        <v>12315</v>
      </c>
    </row>
    <row r="154" spans="1:14" hidden="1" x14ac:dyDescent="0.3">
      <c r="A154" s="110" t="s">
        <v>782</v>
      </c>
      <c r="B154" s="105" t="s">
        <v>776</v>
      </c>
      <c r="C154" s="97">
        <v>7</v>
      </c>
      <c r="D154" s="98" t="s">
        <v>150</v>
      </c>
      <c r="E154" s="148">
        <v>5950</v>
      </c>
      <c r="F154" s="148">
        <v>200</v>
      </c>
      <c r="G154" s="148">
        <v>140</v>
      </c>
      <c r="H154" s="148">
        <v>180</v>
      </c>
      <c r="I154" s="148">
        <v>1050</v>
      </c>
      <c r="J154" s="148">
        <v>1600</v>
      </c>
      <c r="K154" s="148">
        <v>1050</v>
      </c>
      <c r="L154" s="148">
        <v>480</v>
      </c>
      <c r="M154" s="148">
        <v>200</v>
      </c>
      <c r="N154" s="171">
        <f t="shared" si="2"/>
        <v>10850</v>
      </c>
    </row>
    <row r="155" spans="1:14" hidden="1" x14ac:dyDescent="0.3">
      <c r="A155" s="109" t="s">
        <v>782</v>
      </c>
      <c r="B155" s="106" t="s">
        <v>776</v>
      </c>
      <c r="C155" s="92">
        <v>7</v>
      </c>
      <c r="D155" s="93" t="s">
        <v>151</v>
      </c>
      <c r="E155" s="148">
        <v>9817.5</v>
      </c>
      <c r="F155" s="148">
        <v>200</v>
      </c>
      <c r="G155" s="148">
        <v>140</v>
      </c>
      <c r="H155" s="148">
        <v>180</v>
      </c>
      <c r="I155" s="148">
        <v>1190</v>
      </c>
      <c r="J155" s="148">
        <v>2080</v>
      </c>
      <c r="K155" s="148">
        <v>1050</v>
      </c>
      <c r="L155" s="148">
        <v>450</v>
      </c>
      <c r="M155" s="148">
        <v>200</v>
      </c>
      <c r="N155" s="171">
        <f t="shared" si="2"/>
        <v>15307.5</v>
      </c>
    </row>
    <row r="156" spans="1:14" hidden="1" x14ac:dyDescent="0.3">
      <c r="A156" s="109" t="s">
        <v>782</v>
      </c>
      <c r="B156" s="106" t="s">
        <v>776</v>
      </c>
      <c r="C156" s="92">
        <v>7</v>
      </c>
      <c r="D156" s="93" t="s">
        <v>152</v>
      </c>
      <c r="E156" s="148">
        <v>9490.25</v>
      </c>
      <c r="F156" s="148">
        <v>200</v>
      </c>
      <c r="G156" s="148">
        <v>140</v>
      </c>
      <c r="H156" s="148">
        <v>180</v>
      </c>
      <c r="I156" s="148">
        <v>1190</v>
      </c>
      <c r="J156" s="148">
        <v>2040</v>
      </c>
      <c r="K156" s="148">
        <v>950</v>
      </c>
      <c r="L156" s="148">
        <v>450</v>
      </c>
      <c r="M156" s="148">
        <v>200</v>
      </c>
      <c r="N156" s="171">
        <f t="shared" si="2"/>
        <v>14840.25</v>
      </c>
    </row>
    <row r="157" spans="1:14" hidden="1" x14ac:dyDescent="0.3">
      <c r="A157" s="110" t="s">
        <v>782</v>
      </c>
      <c r="B157" s="105" t="s">
        <v>776</v>
      </c>
      <c r="C157" s="97">
        <v>8</v>
      </c>
      <c r="D157" s="98" t="s">
        <v>153</v>
      </c>
      <c r="E157" s="148">
        <v>6877.2</v>
      </c>
      <c r="F157" s="148">
        <v>250</v>
      </c>
      <c r="G157" s="148">
        <v>120</v>
      </c>
      <c r="H157" s="148">
        <v>220</v>
      </c>
      <c r="I157" s="148">
        <v>1520</v>
      </c>
      <c r="J157" s="148">
        <v>2080</v>
      </c>
      <c r="K157" s="148">
        <v>1150</v>
      </c>
      <c r="L157" s="148">
        <v>450</v>
      </c>
      <c r="M157" s="148">
        <v>200</v>
      </c>
      <c r="N157" s="171">
        <f t="shared" si="2"/>
        <v>12867.2</v>
      </c>
    </row>
    <row r="158" spans="1:14" hidden="1" x14ac:dyDescent="0.3">
      <c r="A158" s="109" t="s">
        <v>782</v>
      </c>
      <c r="B158" s="106" t="s">
        <v>776</v>
      </c>
      <c r="C158" s="92">
        <v>8</v>
      </c>
      <c r="D158" s="93" t="s">
        <v>154</v>
      </c>
      <c r="E158" s="148">
        <v>12434.4</v>
      </c>
      <c r="F158" s="148">
        <v>220</v>
      </c>
      <c r="G158" s="148">
        <v>150</v>
      </c>
      <c r="H158" s="148">
        <v>200</v>
      </c>
      <c r="I158" s="148">
        <v>1440</v>
      </c>
      <c r="J158" s="148">
        <v>2040</v>
      </c>
      <c r="K158" s="148">
        <v>1100</v>
      </c>
      <c r="L158" s="148">
        <v>450</v>
      </c>
      <c r="M158" s="148">
        <v>200</v>
      </c>
      <c r="N158" s="171">
        <f t="shared" si="2"/>
        <v>18234.400000000001</v>
      </c>
    </row>
    <row r="159" spans="1:14" hidden="1" x14ac:dyDescent="0.3">
      <c r="A159" s="109" t="s">
        <v>782</v>
      </c>
      <c r="B159" s="106" t="s">
        <v>776</v>
      </c>
      <c r="C159" s="92">
        <v>8</v>
      </c>
      <c r="D159" s="93" t="s">
        <v>155</v>
      </c>
      <c r="E159" s="148">
        <v>12038.4</v>
      </c>
      <c r="F159" s="148">
        <v>220</v>
      </c>
      <c r="G159" s="148">
        <v>150</v>
      </c>
      <c r="H159" s="148">
        <v>200</v>
      </c>
      <c r="I159" s="148">
        <v>1520</v>
      </c>
      <c r="J159" s="148">
        <v>2080</v>
      </c>
      <c r="K159" s="148">
        <v>1200</v>
      </c>
      <c r="L159" s="148">
        <v>450</v>
      </c>
      <c r="M159" s="148">
        <v>200</v>
      </c>
      <c r="N159" s="171">
        <f t="shared" si="2"/>
        <v>18058.400000000001</v>
      </c>
    </row>
    <row r="160" spans="1:14" hidden="1" x14ac:dyDescent="0.3">
      <c r="A160" s="109" t="s">
        <v>782</v>
      </c>
      <c r="B160" s="106" t="s">
        <v>776</v>
      </c>
      <c r="C160" s="92">
        <v>9</v>
      </c>
      <c r="D160" s="93" t="s">
        <v>156</v>
      </c>
      <c r="E160" s="148">
        <v>17174.400000000001</v>
      </c>
      <c r="F160" s="148">
        <v>240</v>
      </c>
      <c r="G160" s="148">
        <v>160</v>
      </c>
      <c r="H160" s="148">
        <v>220</v>
      </c>
      <c r="I160" s="148">
        <v>2200</v>
      </c>
      <c r="J160" s="148">
        <v>2880</v>
      </c>
      <c r="K160" s="148">
        <v>1250</v>
      </c>
      <c r="L160" s="148">
        <v>450</v>
      </c>
      <c r="M160" s="148">
        <v>200</v>
      </c>
      <c r="N160" s="171">
        <f t="shared" si="2"/>
        <v>24774.400000000001</v>
      </c>
    </row>
    <row r="161" spans="1:14" hidden="1" x14ac:dyDescent="0.3">
      <c r="A161" s="109" t="s">
        <v>782</v>
      </c>
      <c r="B161" s="106" t="s">
        <v>776</v>
      </c>
      <c r="C161" s="92">
        <v>9</v>
      </c>
      <c r="D161" s="93" t="s">
        <v>157</v>
      </c>
      <c r="E161" s="148">
        <v>17442.75</v>
      </c>
      <c r="F161" s="148">
        <v>240</v>
      </c>
      <c r="G161" s="148">
        <v>150</v>
      </c>
      <c r="H161" s="148">
        <v>220</v>
      </c>
      <c r="I161" s="148">
        <v>2200</v>
      </c>
      <c r="J161" s="148">
        <v>2040</v>
      </c>
      <c r="K161" s="148">
        <v>1250</v>
      </c>
      <c r="L161" s="148">
        <v>450</v>
      </c>
      <c r="M161" s="148">
        <v>200</v>
      </c>
      <c r="N161" s="171">
        <f t="shared" si="2"/>
        <v>24192.75</v>
      </c>
    </row>
    <row r="162" spans="1:14" hidden="1" x14ac:dyDescent="0.3">
      <c r="A162" s="110" t="s">
        <v>782</v>
      </c>
      <c r="B162" s="105" t="s">
        <v>776</v>
      </c>
      <c r="C162" s="97">
        <v>10</v>
      </c>
      <c r="D162" s="98" t="s">
        <v>158</v>
      </c>
      <c r="E162" s="148">
        <v>30000</v>
      </c>
      <c r="F162" s="148">
        <v>280</v>
      </c>
      <c r="G162" s="148">
        <v>180</v>
      </c>
      <c r="H162" s="148">
        <v>240</v>
      </c>
      <c r="I162" s="148">
        <v>2300</v>
      </c>
      <c r="J162" s="148">
        <v>3600</v>
      </c>
      <c r="K162" s="148">
        <v>1500</v>
      </c>
      <c r="L162" s="148">
        <v>875</v>
      </c>
      <c r="M162" s="148">
        <v>200</v>
      </c>
      <c r="N162" s="171">
        <f t="shared" si="2"/>
        <v>39175</v>
      </c>
    </row>
    <row r="163" spans="1:14" hidden="1" x14ac:dyDescent="0.3">
      <c r="A163" s="109" t="s">
        <v>782</v>
      </c>
      <c r="B163" s="106" t="s">
        <v>776</v>
      </c>
      <c r="C163" s="92">
        <v>10</v>
      </c>
      <c r="D163" s="93" t="s">
        <v>159</v>
      </c>
      <c r="E163" s="148">
        <v>28215</v>
      </c>
      <c r="F163" s="148">
        <v>280</v>
      </c>
      <c r="G163" s="148">
        <v>180</v>
      </c>
      <c r="H163" s="148">
        <v>240</v>
      </c>
      <c r="I163" s="148">
        <v>2300</v>
      </c>
      <c r="J163" s="148">
        <v>3240</v>
      </c>
      <c r="K163" s="148">
        <v>1500</v>
      </c>
      <c r="L163" s="148">
        <v>875</v>
      </c>
      <c r="M163" s="148">
        <v>200</v>
      </c>
      <c r="N163" s="171">
        <f t="shared" si="2"/>
        <v>37030</v>
      </c>
    </row>
    <row r="164" spans="1:14" hidden="1" x14ac:dyDescent="0.3">
      <c r="A164" s="110" t="s">
        <v>782</v>
      </c>
      <c r="B164" s="107" t="s">
        <v>776</v>
      </c>
      <c r="C164" s="97">
        <v>10</v>
      </c>
      <c r="D164" s="98" t="s">
        <v>160</v>
      </c>
      <c r="E164" s="148">
        <v>28395</v>
      </c>
      <c r="F164" s="148">
        <v>280</v>
      </c>
      <c r="G164" s="148">
        <v>180</v>
      </c>
      <c r="H164" s="148">
        <v>240</v>
      </c>
      <c r="I164" s="148">
        <v>2200</v>
      </c>
      <c r="J164" s="148">
        <v>3600</v>
      </c>
      <c r="K164" s="148">
        <v>1500</v>
      </c>
      <c r="L164" s="148">
        <v>875</v>
      </c>
      <c r="M164" s="148">
        <v>200</v>
      </c>
      <c r="N164" s="171">
        <f t="shared" si="2"/>
        <v>37470</v>
      </c>
    </row>
    <row r="165" spans="1:14" hidden="1" x14ac:dyDescent="0.3">
      <c r="A165" s="109" t="s">
        <v>782</v>
      </c>
      <c r="B165" s="94" t="s">
        <v>778</v>
      </c>
      <c r="C165" s="92">
        <v>2</v>
      </c>
      <c r="D165" s="93" t="s">
        <v>161</v>
      </c>
      <c r="E165" s="148">
        <v>300</v>
      </c>
      <c r="F165" s="148">
        <v>80</v>
      </c>
      <c r="G165" s="148">
        <v>100</v>
      </c>
      <c r="H165" s="148">
        <v>40</v>
      </c>
      <c r="I165" s="148">
        <v>70</v>
      </c>
      <c r="J165" s="148">
        <v>88</v>
      </c>
      <c r="K165" s="148">
        <v>30</v>
      </c>
      <c r="L165" s="148">
        <v>375</v>
      </c>
      <c r="M165" s="148">
        <v>100</v>
      </c>
      <c r="N165" s="171">
        <f t="shared" si="2"/>
        <v>1183</v>
      </c>
    </row>
    <row r="166" spans="1:14" hidden="1" x14ac:dyDescent="0.3">
      <c r="A166" s="109" t="s">
        <v>782</v>
      </c>
      <c r="B166" s="94" t="s">
        <v>778</v>
      </c>
      <c r="C166" s="92">
        <v>3</v>
      </c>
      <c r="D166" s="93" t="s">
        <v>162</v>
      </c>
      <c r="E166" s="148">
        <v>816.75</v>
      </c>
      <c r="F166" s="148">
        <v>100</v>
      </c>
      <c r="G166" s="148">
        <v>100</v>
      </c>
      <c r="H166" s="148">
        <v>50</v>
      </c>
      <c r="I166" s="148">
        <v>600</v>
      </c>
      <c r="J166" s="148">
        <v>165</v>
      </c>
      <c r="K166" s="148">
        <v>35</v>
      </c>
      <c r="L166" s="148">
        <v>490</v>
      </c>
      <c r="M166" s="148">
        <v>125</v>
      </c>
      <c r="N166" s="171">
        <f t="shared" si="2"/>
        <v>2481.75</v>
      </c>
    </row>
    <row r="167" spans="1:14" hidden="1" x14ac:dyDescent="0.3">
      <c r="A167" s="109" t="s">
        <v>782</v>
      </c>
      <c r="B167" s="94" t="s">
        <v>778</v>
      </c>
      <c r="C167" s="92">
        <v>4</v>
      </c>
      <c r="D167" s="93" t="s">
        <v>163</v>
      </c>
      <c r="E167" s="148">
        <v>1485</v>
      </c>
      <c r="F167" s="148">
        <v>125</v>
      </c>
      <c r="G167" s="148">
        <v>100</v>
      </c>
      <c r="H167" s="148">
        <v>60</v>
      </c>
      <c r="I167" s="148">
        <v>600</v>
      </c>
      <c r="J167" s="148">
        <v>80</v>
      </c>
      <c r="K167" s="148">
        <v>40</v>
      </c>
      <c r="L167" s="148">
        <v>490</v>
      </c>
      <c r="M167" s="148">
        <v>125</v>
      </c>
      <c r="N167" s="171">
        <f t="shared" si="2"/>
        <v>3105</v>
      </c>
    </row>
    <row r="168" spans="1:14" hidden="1" x14ac:dyDescent="0.3">
      <c r="A168" s="109" t="s">
        <v>782</v>
      </c>
      <c r="B168" s="94" t="s">
        <v>778</v>
      </c>
      <c r="C168" s="92">
        <v>4</v>
      </c>
      <c r="D168" s="93" t="s">
        <v>164</v>
      </c>
      <c r="E168" s="148">
        <v>1282.5</v>
      </c>
      <c r="F168" s="148">
        <v>125</v>
      </c>
      <c r="G168" s="148">
        <v>100</v>
      </c>
      <c r="H168" s="148">
        <v>60</v>
      </c>
      <c r="I168" s="148">
        <v>600</v>
      </c>
      <c r="J168" s="148">
        <v>320</v>
      </c>
      <c r="K168" s="148">
        <v>40</v>
      </c>
      <c r="L168" s="148">
        <v>375</v>
      </c>
      <c r="M168" s="148">
        <v>125</v>
      </c>
      <c r="N168" s="171">
        <f t="shared" si="2"/>
        <v>3027.5</v>
      </c>
    </row>
    <row r="169" spans="1:14" hidden="1" x14ac:dyDescent="0.3">
      <c r="A169" s="109" t="s">
        <v>782</v>
      </c>
      <c r="B169" s="94" t="s">
        <v>778</v>
      </c>
      <c r="C169" s="92">
        <v>4</v>
      </c>
      <c r="D169" s="93" t="s">
        <v>165</v>
      </c>
      <c r="E169" s="148">
        <v>1430</v>
      </c>
      <c r="F169" s="148">
        <v>125</v>
      </c>
      <c r="G169" s="148">
        <v>100</v>
      </c>
      <c r="H169" s="148">
        <v>60</v>
      </c>
      <c r="I169" s="148">
        <v>600</v>
      </c>
      <c r="J169" s="148">
        <v>344</v>
      </c>
      <c r="K169" s="148">
        <v>50</v>
      </c>
      <c r="L169" s="148">
        <v>180</v>
      </c>
      <c r="M169" s="148">
        <v>125</v>
      </c>
      <c r="N169" s="171">
        <f t="shared" si="2"/>
        <v>3014</v>
      </c>
    </row>
    <row r="170" spans="1:14" hidden="1" x14ac:dyDescent="0.3">
      <c r="A170" s="110" t="s">
        <v>782</v>
      </c>
      <c r="B170" s="108" t="s">
        <v>778</v>
      </c>
      <c r="C170" s="97">
        <v>5</v>
      </c>
      <c r="D170" s="98" t="s">
        <v>166</v>
      </c>
      <c r="E170" s="148">
        <v>2700</v>
      </c>
      <c r="F170" s="148">
        <v>150</v>
      </c>
      <c r="G170" s="148">
        <v>100</v>
      </c>
      <c r="H170" s="148">
        <v>70</v>
      </c>
      <c r="I170" s="148">
        <v>600</v>
      </c>
      <c r="J170" s="148">
        <v>344</v>
      </c>
      <c r="K170" s="148">
        <v>50</v>
      </c>
      <c r="L170" s="148">
        <v>180</v>
      </c>
      <c r="M170" s="148">
        <v>150</v>
      </c>
      <c r="N170" s="171">
        <f t="shared" si="2"/>
        <v>4344</v>
      </c>
    </row>
    <row r="171" spans="1:14" hidden="1" x14ac:dyDescent="0.3">
      <c r="A171" s="109" t="s">
        <v>782</v>
      </c>
      <c r="B171" s="94" t="s">
        <v>778</v>
      </c>
      <c r="C171" s="92">
        <v>5</v>
      </c>
      <c r="D171" s="93" t="s">
        <v>167</v>
      </c>
      <c r="E171" s="148">
        <v>2450</v>
      </c>
      <c r="F171" s="148">
        <v>150</v>
      </c>
      <c r="G171" s="148">
        <v>100</v>
      </c>
      <c r="H171" s="148">
        <v>70</v>
      </c>
      <c r="I171" s="148">
        <v>1190</v>
      </c>
      <c r="J171" s="148">
        <v>400</v>
      </c>
      <c r="K171" s="148">
        <v>50</v>
      </c>
      <c r="L171" s="148">
        <v>490</v>
      </c>
      <c r="M171" s="148">
        <v>150</v>
      </c>
      <c r="N171" s="171">
        <f t="shared" si="2"/>
        <v>5050</v>
      </c>
    </row>
    <row r="172" spans="1:14" hidden="1" x14ac:dyDescent="0.3">
      <c r="A172" s="109" t="s">
        <v>782</v>
      </c>
      <c r="B172" s="94" t="s">
        <v>778</v>
      </c>
      <c r="C172" s="92">
        <v>5</v>
      </c>
      <c r="D172" s="93" t="s">
        <v>168</v>
      </c>
      <c r="E172" s="148">
        <v>2635.5</v>
      </c>
      <c r="F172" s="148">
        <v>150</v>
      </c>
      <c r="G172" s="148">
        <v>100</v>
      </c>
      <c r="H172" s="148">
        <v>70</v>
      </c>
      <c r="I172" s="148">
        <v>650</v>
      </c>
      <c r="J172" s="148">
        <v>344</v>
      </c>
      <c r="K172" s="148">
        <v>50</v>
      </c>
      <c r="L172" s="148">
        <v>180</v>
      </c>
      <c r="M172" s="148">
        <v>150</v>
      </c>
      <c r="N172" s="171">
        <f t="shared" si="2"/>
        <v>4329.5</v>
      </c>
    </row>
    <row r="173" spans="1:14" hidden="1" x14ac:dyDescent="0.3">
      <c r="A173" s="110" t="s">
        <v>782</v>
      </c>
      <c r="B173" s="108" t="s">
        <v>778</v>
      </c>
      <c r="C173" s="97">
        <v>6</v>
      </c>
      <c r="D173" s="98" t="s">
        <v>169</v>
      </c>
      <c r="E173" s="148">
        <v>3575</v>
      </c>
      <c r="F173" s="148">
        <v>160</v>
      </c>
      <c r="G173" s="148">
        <v>100</v>
      </c>
      <c r="H173" s="148">
        <v>80</v>
      </c>
      <c r="I173" s="148">
        <v>1360</v>
      </c>
      <c r="J173" s="148">
        <v>336</v>
      </c>
      <c r="K173" s="148">
        <v>600</v>
      </c>
      <c r="L173" s="148">
        <v>180</v>
      </c>
      <c r="M173" s="148">
        <v>175</v>
      </c>
      <c r="N173" s="171">
        <f t="shared" si="2"/>
        <v>6566</v>
      </c>
    </row>
    <row r="174" spans="1:14" hidden="1" x14ac:dyDescent="0.3">
      <c r="A174" s="109" t="s">
        <v>782</v>
      </c>
      <c r="B174" s="94" t="s">
        <v>778</v>
      </c>
      <c r="C174" s="92">
        <v>6</v>
      </c>
      <c r="D174" s="93" t="s">
        <v>170</v>
      </c>
      <c r="E174" s="148">
        <v>4380</v>
      </c>
      <c r="F174" s="148">
        <v>150</v>
      </c>
      <c r="G174" s="148">
        <v>100</v>
      </c>
      <c r="H174" s="148">
        <v>80</v>
      </c>
      <c r="I174" s="148">
        <v>1190</v>
      </c>
      <c r="J174" s="148">
        <v>344</v>
      </c>
      <c r="K174" s="148">
        <v>60</v>
      </c>
      <c r="L174" s="148">
        <v>490</v>
      </c>
      <c r="M174" s="148">
        <v>175</v>
      </c>
      <c r="N174" s="171">
        <f t="shared" si="2"/>
        <v>6969</v>
      </c>
    </row>
    <row r="175" spans="1:14" hidden="1" x14ac:dyDescent="0.3">
      <c r="A175" s="109" t="s">
        <v>782</v>
      </c>
      <c r="B175" s="94" t="s">
        <v>778</v>
      </c>
      <c r="C175" s="92">
        <v>6</v>
      </c>
      <c r="D175" s="93" t="s">
        <v>171</v>
      </c>
      <c r="E175" s="148">
        <v>4380</v>
      </c>
      <c r="F175" s="148">
        <v>160</v>
      </c>
      <c r="G175" s="148">
        <v>100</v>
      </c>
      <c r="H175" s="148">
        <v>80</v>
      </c>
      <c r="I175" s="148">
        <v>1050</v>
      </c>
      <c r="J175" s="148">
        <v>344</v>
      </c>
      <c r="K175" s="148">
        <v>60</v>
      </c>
      <c r="L175" s="148">
        <v>180</v>
      </c>
      <c r="M175" s="148">
        <v>175</v>
      </c>
      <c r="N175" s="171">
        <f t="shared" si="2"/>
        <v>6529</v>
      </c>
    </row>
    <row r="176" spans="1:14" hidden="1" x14ac:dyDescent="0.3">
      <c r="A176" s="110" t="s">
        <v>782</v>
      </c>
      <c r="B176" s="108" t="s">
        <v>778</v>
      </c>
      <c r="C176" s="97">
        <v>7</v>
      </c>
      <c r="D176" s="98" t="s">
        <v>172</v>
      </c>
      <c r="E176" s="148">
        <v>5525</v>
      </c>
      <c r="F176" s="148">
        <v>190</v>
      </c>
      <c r="G176" s="148">
        <v>100</v>
      </c>
      <c r="H176" s="148">
        <v>90</v>
      </c>
      <c r="I176" s="148">
        <v>1400</v>
      </c>
      <c r="J176" s="148">
        <v>80</v>
      </c>
      <c r="K176" s="148">
        <v>90</v>
      </c>
      <c r="L176" s="148">
        <v>480</v>
      </c>
      <c r="M176" s="148">
        <v>175</v>
      </c>
      <c r="N176" s="171">
        <f t="shared" si="2"/>
        <v>8130</v>
      </c>
    </row>
    <row r="177" spans="1:14" hidden="1" x14ac:dyDescent="0.3">
      <c r="A177" s="110" t="s">
        <v>782</v>
      </c>
      <c r="B177" s="108" t="s">
        <v>778</v>
      </c>
      <c r="C177" s="97">
        <v>7</v>
      </c>
      <c r="D177" s="98" t="s">
        <v>173</v>
      </c>
      <c r="E177" s="148">
        <v>5395</v>
      </c>
      <c r="F177" s="148">
        <v>190</v>
      </c>
      <c r="G177" s="148">
        <v>100</v>
      </c>
      <c r="H177" s="148">
        <v>90</v>
      </c>
      <c r="I177" s="148">
        <v>650</v>
      </c>
      <c r="J177" s="148">
        <v>2080</v>
      </c>
      <c r="K177" s="148">
        <v>90</v>
      </c>
      <c r="L177" s="148">
        <v>480</v>
      </c>
      <c r="M177" s="148">
        <v>175</v>
      </c>
      <c r="N177" s="171">
        <f t="shared" si="2"/>
        <v>9250</v>
      </c>
    </row>
    <row r="178" spans="1:14" hidden="1" x14ac:dyDescent="0.3">
      <c r="A178" s="109" t="s">
        <v>782</v>
      </c>
      <c r="B178" s="94" t="s">
        <v>778</v>
      </c>
      <c r="C178" s="92">
        <v>7</v>
      </c>
      <c r="D178" s="93" t="s">
        <v>174</v>
      </c>
      <c r="E178" s="148">
        <v>5950</v>
      </c>
      <c r="F178" s="148">
        <v>190</v>
      </c>
      <c r="G178" s="148">
        <v>100</v>
      </c>
      <c r="H178" s="148">
        <v>90</v>
      </c>
      <c r="I178" s="148">
        <v>2000</v>
      </c>
      <c r="J178" s="148">
        <v>480</v>
      </c>
      <c r="K178" s="148">
        <v>900</v>
      </c>
      <c r="L178" s="148">
        <v>375</v>
      </c>
      <c r="M178" s="148">
        <v>175</v>
      </c>
      <c r="N178" s="171">
        <f t="shared" si="2"/>
        <v>10260</v>
      </c>
    </row>
    <row r="179" spans="1:14" hidden="1" x14ac:dyDescent="0.3">
      <c r="A179" s="109" t="s">
        <v>782</v>
      </c>
      <c r="B179" s="94" t="s">
        <v>778</v>
      </c>
      <c r="C179" s="92">
        <v>7</v>
      </c>
      <c r="D179" s="93" t="s">
        <v>175</v>
      </c>
      <c r="E179" s="148">
        <v>5780</v>
      </c>
      <c r="F179" s="148">
        <v>190</v>
      </c>
      <c r="G179" s="148">
        <v>100</v>
      </c>
      <c r="H179" s="148">
        <v>90</v>
      </c>
      <c r="I179" s="148">
        <v>1440</v>
      </c>
      <c r="J179" s="148">
        <v>2080</v>
      </c>
      <c r="K179" s="148">
        <v>900</v>
      </c>
      <c r="L179" s="148">
        <v>450</v>
      </c>
      <c r="M179" s="148">
        <v>175</v>
      </c>
      <c r="N179" s="171">
        <f t="shared" si="2"/>
        <v>11205</v>
      </c>
    </row>
    <row r="180" spans="1:14" hidden="1" x14ac:dyDescent="0.3">
      <c r="A180" s="110" t="s">
        <v>782</v>
      </c>
      <c r="B180" s="108" t="s">
        <v>778</v>
      </c>
      <c r="C180" s="97">
        <v>8</v>
      </c>
      <c r="D180" s="98" t="s">
        <v>176</v>
      </c>
      <c r="E180" s="148">
        <v>7800</v>
      </c>
      <c r="F180" s="148">
        <v>200</v>
      </c>
      <c r="G180" s="148">
        <v>100</v>
      </c>
      <c r="H180" s="148">
        <v>100</v>
      </c>
      <c r="I180" s="148">
        <v>2200</v>
      </c>
      <c r="J180" s="148">
        <v>1600</v>
      </c>
      <c r="K180" s="148">
        <v>1100</v>
      </c>
      <c r="L180" s="148">
        <v>50</v>
      </c>
      <c r="M180" s="148">
        <v>175</v>
      </c>
      <c r="N180" s="171">
        <f t="shared" si="2"/>
        <v>13325</v>
      </c>
    </row>
    <row r="181" spans="1:14" hidden="1" x14ac:dyDescent="0.3">
      <c r="A181" s="110" t="s">
        <v>782</v>
      </c>
      <c r="B181" s="108" t="s">
        <v>778</v>
      </c>
      <c r="C181" s="97">
        <v>8</v>
      </c>
      <c r="D181" s="98" t="s">
        <v>177</v>
      </c>
      <c r="E181" s="148">
        <v>7200</v>
      </c>
      <c r="F181" s="148">
        <v>220</v>
      </c>
      <c r="G181" s="148">
        <v>100</v>
      </c>
      <c r="H181" s="148">
        <v>100</v>
      </c>
      <c r="I181" s="148">
        <v>1190</v>
      </c>
      <c r="J181" s="148">
        <v>1170</v>
      </c>
      <c r="K181" s="148">
        <v>1650</v>
      </c>
      <c r="L181" s="148">
        <v>630</v>
      </c>
      <c r="M181" s="148">
        <v>175</v>
      </c>
      <c r="N181" s="171">
        <f t="shared" si="2"/>
        <v>12435</v>
      </c>
    </row>
    <row r="182" spans="1:14" hidden="1" x14ac:dyDescent="0.3">
      <c r="A182" s="110" t="s">
        <v>782</v>
      </c>
      <c r="B182" s="108" t="s">
        <v>778</v>
      </c>
      <c r="C182" s="97">
        <v>8</v>
      </c>
      <c r="D182" s="98" t="s">
        <v>178</v>
      </c>
      <c r="E182" s="148">
        <v>7800</v>
      </c>
      <c r="F182" s="148">
        <v>220</v>
      </c>
      <c r="G182" s="148">
        <v>100</v>
      </c>
      <c r="H182" s="148">
        <v>100</v>
      </c>
      <c r="I182" s="148">
        <v>1400</v>
      </c>
      <c r="J182" s="148">
        <v>1600</v>
      </c>
      <c r="K182" s="148">
        <v>1200</v>
      </c>
      <c r="L182" s="148">
        <v>480</v>
      </c>
      <c r="M182" s="148">
        <v>200</v>
      </c>
      <c r="N182" s="171">
        <f t="shared" si="2"/>
        <v>13100</v>
      </c>
    </row>
    <row r="183" spans="1:14" hidden="1" x14ac:dyDescent="0.3">
      <c r="A183" s="109" t="s">
        <v>782</v>
      </c>
      <c r="B183" s="94" t="s">
        <v>778</v>
      </c>
      <c r="C183" s="92">
        <v>8</v>
      </c>
      <c r="D183" s="93" t="s">
        <v>179</v>
      </c>
      <c r="E183" s="148">
        <v>9900</v>
      </c>
      <c r="F183" s="148">
        <v>200</v>
      </c>
      <c r="G183" s="148">
        <v>100</v>
      </c>
      <c r="H183" s="148">
        <v>100</v>
      </c>
      <c r="I183" s="148">
        <v>2100</v>
      </c>
      <c r="J183" s="148">
        <v>400</v>
      </c>
      <c r="K183" s="148">
        <v>1000</v>
      </c>
      <c r="L183" s="148">
        <v>375</v>
      </c>
      <c r="M183" s="148">
        <v>175</v>
      </c>
      <c r="N183" s="171">
        <f t="shared" si="2"/>
        <v>14350</v>
      </c>
    </row>
    <row r="184" spans="1:14" hidden="1" x14ac:dyDescent="0.3">
      <c r="A184" s="109" t="s">
        <v>782</v>
      </c>
      <c r="B184" s="94" t="s">
        <v>778</v>
      </c>
      <c r="C184" s="92">
        <v>8</v>
      </c>
      <c r="D184" s="93" t="s">
        <v>180</v>
      </c>
      <c r="E184" s="148">
        <v>10580</v>
      </c>
      <c r="F184" s="148">
        <v>220</v>
      </c>
      <c r="G184" s="148">
        <v>100</v>
      </c>
      <c r="H184" s="148">
        <v>100</v>
      </c>
      <c r="I184" s="148">
        <v>2200</v>
      </c>
      <c r="J184" s="148">
        <v>2080</v>
      </c>
      <c r="K184" s="148">
        <v>1050</v>
      </c>
      <c r="L184" s="148">
        <v>450</v>
      </c>
      <c r="M184" s="148">
        <v>175</v>
      </c>
      <c r="N184" s="171">
        <f t="shared" si="2"/>
        <v>16955</v>
      </c>
    </row>
    <row r="185" spans="1:14" hidden="1" x14ac:dyDescent="0.3">
      <c r="A185" s="109" t="s">
        <v>782</v>
      </c>
      <c r="B185" s="94" t="s">
        <v>778</v>
      </c>
      <c r="C185" s="92">
        <v>8</v>
      </c>
      <c r="D185" s="93" t="s">
        <v>181</v>
      </c>
      <c r="E185" s="148">
        <v>11040</v>
      </c>
      <c r="F185" s="148">
        <v>220</v>
      </c>
      <c r="G185" s="148">
        <v>100</v>
      </c>
      <c r="H185" s="148">
        <v>100</v>
      </c>
      <c r="I185" s="148">
        <v>2200</v>
      </c>
      <c r="J185" s="148">
        <v>2040</v>
      </c>
      <c r="K185" s="148">
        <v>1100</v>
      </c>
      <c r="L185" s="148">
        <v>450</v>
      </c>
      <c r="M185" s="148">
        <v>200</v>
      </c>
      <c r="N185" s="171">
        <f t="shared" si="2"/>
        <v>17450</v>
      </c>
    </row>
    <row r="186" spans="1:14" hidden="1" x14ac:dyDescent="0.3">
      <c r="A186" s="109" t="s">
        <v>782</v>
      </c>
      <c r="B186" s="94" t="s">
        <v>778</v>
      </c>
      <c r="C186" s="92">
        <v>9</v>
      </c>
      <c r="D186" s="93" t="s">
        <v>182</v>
      </c>
      <c r="E186" s="148">
        <v>14400</v>
      </c>
      <c r="F186" s="148">
        <v>220</v>
      </c>
      <c r="G186" s="148">
        <v>100</v>
      </c>
      <c r="H186" s="148">
        <v>110</v>
      </c>
      <c r="I186" s="148">
        <v>2300</v>
      </c>
      <c r="J186" s="148">
        <v>400</v>
      </c>
      <c r="K186" s="148">
        <v>1100</v>
      </c>
      <c r="L186" s="148">
        <v>375</v>
      </c>
      <c r="M186" s="148">
        <v>175</v>
      </c>
      <c r="N186" s="171">
        <f t="shared" si="2"/>
        <v>19180</v>
      </c>
    </row>
    <row r="187" spans="1:14" hidden="1" x14ac:dyDescent="0.3">
      <c r="A187" s="109" t="s">
        <v>782</v>
      </c>
      <c r="B187" s="94" t="s">
        <v>778</v>
      </c>
      <c r="C187" s="92">
        <v>9</v>
      </c>
      <c r="D187" s="93" t="s">
        <v>183</v>
      </c>
      <c r="E187" s="148">
        <v>15120</v>
      </c>
      <c r="F187" s="148">
        <v>240</v>
      </c>
      <c r="G187" s="148">
        <v>100</v>
      </c>
      <c r="H187" s="148">
        <v>110</v>
      </c>
      <c r="I187" s="148">
        <v>2400</v>
      </c>
      <c r="J187" s="148">
        <v>2080</v>
      </c>
      <c r="K187" s="148">
        <v>1250</v>
      </c>
      <c r="L187" s="148">
        <v>450</v>
      </c>
      <c r="M187" s="148">
        <v>200</v>
      </c>
      <c r="N187" s="171">
        <f t="shared" si="2"/>
        <v>21950</v>
      </c>
    </row>
    <row r="188" spans="1:14" hidden="1" x14ac:dyDescent="0.3">
      <c r="A188" s="109" t="s">
        <v>782</v>
      </c>
      <c r="B188" s="94" t="s">
        <v>778</v>
      </c>
      <c r="C188" s="92">
        <v>10</v>
      </c>
      <c r="D188" s="93" t="s">
        <v>184</v>
      </c>
      <c r="E188" s="148">
        <v>21000</v>
      </c>
      <c r="F188" s="148">
        <v>280</v>
      </c>
      <c r="G188" s="148">
        <v>100</v>
      </c>
      <c r="H188" s="148">
        <v>240</v>
      </c>
      <c r="I188" s="148">
        <v>2300</v>
      </c>
      <c r="J188" s="148">
        <v>3240</v>
      </c>
      <c r="K188" s="148">
        <v>1500</v>
      </c>
      <c r="L188" s="148">
        <v>875</v>
      </c>
      <c r="M188" s="148">
        <v>200</v>
      </c>
      <c r="N188" s="171">
        <f t="shared" si="2"/>
        <v>29735</v>
      </c>
    </row>
    <row r="189" spans="1:14" hidden="1" x14ac:dyDescent="0.3">
      <c r="A189" s="110" t="s">
        <v>782</v>
      </c>
      <c r="B189" s="99" t="s">
        <v>778</v>
      </c>
      <c r="C189" s="97">
        <v>10</v>
      </c>
      <c r="D189" s="98" t="s">
        <v>185</v>
      </c>
      <c r="E189" s="148">
        <v>21428</v>
      </c>
      <c r="F189" s="148">
        <v>280</v>
      </c>
      <c r="G189" s="148">
        <v>100</v>
      </c>
      <c r="H189" s="148">
        <v>240</v>
      </c>
      <c r="I189" s="148">
        <v>2500</v>
      </c>
      <c r="J189" s="148">
        <v>3240</v>
      </c>
      <c r="K189" s="148">
        <v>1500</v>
      </c>
      <c r="L189" s="148">
        <v>875</v>
      </c>
      <c r="M189" s="148">
        <v>200</v>
      </c>
      <c r="N189" s="171">
        <f t="shared" si="2"/>
        <v>30363</v>
      </c>
    </row>
    <row r="190" spans="1:14" hidden="1" x14ac:dyDescent="0.3">
      <c r="A190" s="109" t="s">
        <v>782</v>
      </c>
      <c r="B190" s="101" t="s">
        <v>88</v>
      </c>
      <c r="C190" s="92">
        <v>2</v>
      </c>
      <c r="D190" s="93" t="s">
        <v>186</v>
      </c>
      <c r="E190" s="148">
        <v>450</v>
      </c>
      <c r="F190" s="148">
        <v>50</v>
      </c>
      <c r="G190" s="148">
        <v>100</v>
      </c>
      <c r="H190" s="148">
        <v>40</v>
      </c>
      <c r="I190" s="148">
        <v>960</v>
      </c>
      <c r="J190" s="148">
        <v>76</v>
      </c>
      <c r="K190" s="148">
        <v>50</v>
      </c>
      <c r="L190" s="148">
        <v>50</v>
      </c>
      <c r="M190" s="148">
        <v>100</v>
      </c>
      <c r="N190" s="171">
        <f t="shared" si="2"/>
        <v>1876</v>
      </c>
    </row>
    <row r="191" spans="1:14" hidden="1" x14ac:dyDescent="0.3">
      <c r="A191" s="109" t="s">
        <v>782</v>
      </c>
      <c r="B191" s="101" t="s">
        <v>88</v>
      </c>
      <c r="C191" s="92">
        <v>3</v>
      </c>
      <c r="D191" s="93" t="s">
        <v>187</v>
      </c>
      <c r="E191" s="148">
        <v>795.6</v>
      </c>
      <c r="F191" s="148">
        <v>60</v>
      </c>
      <c r="G191" s="148">
        <v>100</v>
      </c>
      <c r="H191" s="148">
        <v>40</v>
      </c>
      <c r="I191" s="148">
        <v>1350</v>
      </c>
      <c r="J191" s="148">
        <v>320</v>
      </c>
      <c r="K191" s="148">
        <v>30</v>
      </c>
      <c r="L191" s="148">
        <v>225</v>
      </c>
      <c r="M191" s="148">
        <v>100</v>
      </c>
      <c r="N191" s="171">
        <f t="shared" si="2"/>
        <v>3020.6</v>
      </c>
    </row>
    <row r="192" spans="1:14" hidden="1" x14ac:dyDescent="0.3">
      <c r="A192" s="109" t="s">
        <v>782</v>
      </c>
      <c r="B192" s="101" t="s">
        <v>88</v>
      </c>
      <c r="C192" s="92">
        <v>3</v>
      </c>
      <c r="D192" s="93" t="s">
        <v>188</v>
      </c>
      <c r="E192" s="148">
        <v>795.6</v>
      </c>
      <c r="F192" s="148">
        <v>60</v>
      </c>
      <c r="G192" s="148">
        <v>100</v>
      </c>
      <c r="H192" s="148">
        <v>40</v>
      </c>
      <c r="I192" s="148">
        <v>1000</v>
      </c>
      <c r="J192" s="148">
        <v>88</v>
      </c>
      <c r="K192" s="148">
        <v>30</v>
      </c>
      <c r="L192" s="148">
        <v>375</v>
      </c>
      <c r="M192" s="148">
        <v>100</v>
      </c>
      <c r="N192" s="171">
        <f t="shared" si="2"/>
        <v>2588.6</v>
      </c>
    </row>
    <row r="193" spans="1:14" hidden="1" x14ac:dyDescent="0.3">
      <c r="A193" s="109" t="s">
        <v>782</v>
      </c>
      <c r="B193" s="101" t="s">
        <v>88</v>
      </c>
      <c r="C193" s="92">
        <v>4</v>
      </c>
      <c r="D193" s="93" t="s">
        <v>189</v>
      </c>
      <c r="E193" s="148">
        <v>1540</v>
      </c>
      <c r="F193" s="148">
        <v>70</v>
      </c>
      <c r="G193" s="148">
        <v>100</v>
      </c>
      <c r="H193" s="148">
        <v>50</v>
      </c>
      <c r="I193" s="148">
        <v>1350</v>
      </c>
      <c r="J193" s="148">
        <v>320</v>
      </c>
      <c r="K193" s="148">
        <v>80</v>
      </c>
      <c r="L193" s="148">
        <v>375</v>
      </c>
      <c r="M193" s="148">
        <v>100</v>
      </c>
      <c r="N193" s="171">
        <f t="shared" si="2"/>
        <v>3985</v>
      </c>
    </row>
    <row r="194" spans="1:14" hidden="1" x14ac:dyDescent="0.3">
      <c r="A194" s="109" t="s">
        <v>782</v>
      </c>
      <c r="B194" s="101" t="s">
        <v>88</v>
      </c>
      <c r="C194" s="92">
        <v>4</v>
      </c>
      <c r="D194" s="93" t="s">
        <v>190</v>
      </c>
      <c r="E194" s="148">
        <v>1463</v>
      </c>
      <c r="F194" s="148">
        <v>70</v>
      </c>
      <c r="G194" s="148">
        <v>100</v>
      </c>
      <c r="H194" s="148">
        <v>50</v>
      </c>
      <c r="I194" s="148">
        <v>1000</v>
      </c>
      <c r="J194" s="148">
        <v>195</v>
      </c>
      <c r="K194" s="148">
        <v>35</v>
      </c>
      <c r="L194" s="148">
        <v>375</v>
      </c>
      <c r="M194" s="148">
        <v>100</v>
      </c>
      <c r="N194" s="171">
        <f t="shared" si="2"/>
        <v>3388</v>
      </c>
    </row>
    <row r="195" spans="1:14" hidden="1" x14ac:dyDescent="0.3">
      <c r="A195" s="109" t="s">
        <v>782</v>
      </c>
      <c r="B195" s="101" t="s">
        <v>88</v>
      </c>
      <c r="C195" s="92">
        <v>5</v>
      </c>
      <c r="D195" s="93" t="s">
        <v>191</v>
      </c>
      <c r="E195" s="148">
        <v>1572</v>
      </c>
      <c r="F195" s="148">
        <v>80</v>
      </c>
      <c r="G195" s="148">
        <v>100</v>
      </c>
      <c r="H195" s="148">
        <v>50</v>
      </c>
      <c r="I195" s="148">
        <v>1600</v>
      </c>
      <c r="J195" s="148">
        <v>80</v>
      </c>
      <c r="K195" s="148">
        <v>80</v>
      </c>
      <c r="L195" s="148">
        <v>450</v>
      </c>
      <c r="M195" s="148">
        <v>125</v>
      </c>
      <c r="N195" s="171">
        <f t="shared" ref="N195:N258" si="3">SUM(E195:M195)</f>
        <v>4137</v>
      </c>
    </row>
    <row r="196" spans="1:14" hidden="1" x14ac:dyDescent="0.3">
      <c r="A196" s="109" t="s">
        <v>782</v>
      </c>
      <c r="B196" s="101" t="s">
        <v>88</v>
      </c>
      <c r="C196" s="92">
        <v>6</v>
      </c>
      <c r="D196" s="93" t="s">
        <v>192</v>
      </c>
      <c r="E196" s="148">
        <v>1971</v>
      </c>
      <c r="F196" s="148">
        <v>90</v>
      </c>
      <c r="G196" s="148">
        <v>100</v>
      </c>
      <c r="H196" s="148">
        <v>60</v>
      </c>
      <c r="I196" s="148">
        <v>1800</v>
      </c>
      <c r="J196" s="148">
        <v>344</v>
      </c>
      <c r="K196" s="148">
        <v>50</v>
      </c>
      <c r="L196" s="148">
        <v>450</v>
      </c>
      <c r="M196" s="148">
        <v>125</v>
      </c>
      <c r="N196" s="171">
        <f t="shared" si="3"/>
        <v>4990</v>
      </c>
    </row>
    <row r="197" spans="1:14" hidden="1" x14ac:dyDescent="0.3">
      <c r="A197" s="109" t="s">
        <v>782</v>
      </c>
      <c r="B197" s="101" t="s">
        <v>88</v>
      </c>
      <c r="C197" s="92">
        <v>7</v>
      </c>
      <c r="D197" s="93" t="s">
        <v>193</v>
      </c>
      <c r="E197" s="148">
        <v>3585.6</v>
      </c>
      <c r="F197" s="148">
        <v>100</v>
      </c>
      <c r="G197" s="148">
        <v>100</v>
      </c>
      <c r="H197" s="148">
        <v>70</v>
      </c>
      <c r="I197" s="148">
        <v>1800</v>
      </c>
      <c r="J197" s="148">
        <v>1280</v>
      </c>
      <c r="K197" s="148">
        <v>650</v>
      </c>
      <c r="L197" s="148">
        <v>450</v>
      </c>
      <c r="M197" s="148">
        <v>150</v>
      </c>
      <c r="N197" s="171">
        <f t="shared" si="3"/>
        <v>8185.6</v>
      </c>
    </row>
    <row r="198" spans="1:14" hidden="1" x14ac:dyDescent="0.3">
      <c r="A198" s="109" t="s">
        <v>782</v>
      </c>
      <c r="B198" s="101" t="s">
        <v>88</v>
      </c>
      <c r="C198" s="92">
        <v>8</v>
      </c>
      <c r="D198" s="93" t="s">
        <v>194</v>
      </c>
      <c r="E198" s="148">
        <v>9680</v>
      </c>
      <c r="F198" s="148">
        <v>120</v>
      </c>
      <c r="G198" s="148">
        <v>100</v>
      </c>
      <c r="H198" s="148">
        <v>80</v>
      </c>
      <c r="I198" s="148">
        <v>4200</v>
      </c>
      <c r="J198" s="148">
        <v>2080</v>
      </c>
      <c r="K198" s="148">
        <v>800</v>
      </c>
      <c r="L198" s="148">
        <v>450</v>
      </c>
      <c r="M198" s="148">
        <v>150</v>
      </c>
      <c r="N198" s="171">
        <f t="shared" si="3"/>
        <v>17660</v>
      </c>
    </row>
    <row r="199" spans="1:14" hidden="1" x14ac:dyDescent="0.3">
      <c r="A199" s="109" t="s">
        <v>782</v>
      </c>
      <c r="B199" s="101" t="s">
        <v>88</v>
      </c>
      <c r="C199" s="92">
        <v>9</v>
      </c>
      <c r="D199" s="93" t="s">
        <v>195</v>
      </c>
      <c r="E199" s="148">
        <v>14835</v>
      </c>
      <c r="F199" s="148">
        <v>134</v>
      </c>
      <c r="G199" s="148">
        <v>100</v>
      </c>
      <c r="H199" s="148">
        <v>90</v>
      </c>
      <c r="I199" s="148">
        <v>4200</v>
      </c>
      <c r="J199" s="148">
        <v>2080</v>
      </c>
      <c r="K199" s="148">
        <v>900</v>
      </c>
      <c r="L199" s="148">
        <v>450</v>
      </c>
      <c r="M199" s="148">
        <v>150</v>
      </c>
      <c r="N199" s="171">
        <f t="shared" si="3"/>
        <v>22939</v>
      </c>
    </row>
    <row r="200" spans="1:14" hidden="1" x14ac:dyDescent="0.3">
      <c r="A200" s="110" t="s">
        <v>782</v>
      </c>
      <c r="B200" s="100" t="s">
        <v>88</v>
      </c>
      <c r="C200" s="97">
        <v>10</v>
      </c>
      <c r="D200" s="98" t="s">
        <v>196</v>
      </c>
      <c r="E200" s="148">
        <v>28341.5</v>
      </c>
      <c r="F200" s="148">
        <v>150</v>
      </c>
      <c r="G200" s="148">
        <v>100</v>
      </c>
      <c r="H200" s="148">
        <v>100</v>
      </c>
      <c r="I200" s="148">
        <v>4500</v>
      </c>
      <c r="J200" s="148">
        <v>2880</v>
      </c>
      <c r="K200" s="148">
        <v>1000</v>
      </c>
      <c r="L200" s="148">
        <v>875</v>
      </c>
      <c r="M200" s="148">
        <v>175</v>
      </c>
      <c r="N200" s="171">
        <f t="shared" si="3"/>
        <v>38121.5</v>
      </c>
    </row>
    <row r="201" spans="1:14" hidden="1" x14ac:dyDescent="0.3">
      <c r="A201" s="111" t="s">
        <v>781</v>
      </c>
      <c r="B201" s="91" t="s">
        <v>788</v>
      </c>
      <c r="C201" s="92">
        <v>1</v>
      </c>
      <c r="D201" s="93" t="s">
        <v>197</v>
      </c>
      <c r="E201" s="148">
        <v>0</v>
      </c>
      <c r="F201" s="148">
        <v>70</v>
      </c>
      <c r="G201" s="148">
        <v>50</v>
      </c>
      <c r="H201" s="148">
        <v>60</v>
      </c>
      <c r="I201" s="148">
        <v>120</v>
      </c>
      <c r="J201" s="148">
        <v>58</v>
      </c>
      <c r="K201" s="148">
        <v>50</v>
      </c>
      <c r="L201" s="148">
        <v>50</v>
      </c>
      <c r="M201" s="148">
        <v>100</v>
      </c>
      <c r="N201" s="171">
        <f t="shared" si="3"/>
        <v>558</v>
      </c>
    </row>
    <row r="202" spans="1:14" hidden="1" x14ac:dyDescent="0.3">
      <c r="A202" s="112" t="s">
        <v>781</v>
      </c>
      <c r="B202" s="96" t="s">
        <v>788</v>
      </c>
      <c r="C202" s="97">
        <v>2</v>
      </c>
      <c r="D202" s="98" t="s">
        <v>198</v>
      </c>
      <c r="E202" s="148">
        <v>315</v>
      </c>
      <c r="F202" s="148">
        <v>130</v>
      </c>
      <c r="G202" s="148">
        <v>60</v>
      </c>
      <c r="H202" s="148">
        <v>50</v>
      </c>
      <c r="I202" s="148">
        <v>100</v>
      </c>
      <c r="J202" s="148">
        <v>208</v>
      </c>
      <c r="K202" s="148">
        <v>300</v>
      </c>
      <c r="L202" s="148">
        <v>110</v>
      </c>
      <c r="M202" s="148">
        <v>100</v>
      </c>
      <c r="N202" s="171">
        <f t="shared" si="3"/>
        <v>1373</v>
      </c>
    </row>
    <row r="203" spans="1:14" hidden="1" x14ac:dyDescent="0.3">
      <c r="A203" s="112" t="s">
        <v>781</v>
      </c>
      <c r="B203" s="96" t="s">
        <v>788</v>
      </c>
      <c r="C203" s="97">
        <v>2</v>
      </c>
      <c r="D203" s="98" t="s">
        <v>199</v>
      </c>
      <c r="E203" s="148">
        <v>300</v>
      </c>
      <c r="F203" s="148">
        <v>90</v>
      </c>
      <c r="G203" s="148">
        <v>60</v>
      </c>
      <c r="H203" s="148">
        <v>40</v>
      </c>
      <c r="I203" s="148">
        <v>30</v>
      </c>
      <c r="J203" s="148">
        <v>300</v>
      </c>
      <c r="K203" s="148">
        <v>300</v>
      </c>
      <c r="L203" s="148">
        <v>110</v>
      </c>
      <c r="M203" s="148">
        <v>100</v>
      </c>
      <c r="N203" s="171">
        <f t="shared" si="3"/>
        <v>1330</v>
      </c>
    </row>
    <row r="204" spans="1:14" hidden="1" x14ac:dyDescent="0.3">
      <c r="A204" s="112" t="s">
        <v>781</v>
      </c>
      <c r="B204" s="96" t="s">
        <v>788</v>
      </c>
      <c r="C204" s="97">
        <v>2</v>
      </c>
      <c r="D204" s="98" t="s">
        <v>200</v>
      </c>
      <c r="E204" s="148">
        <v>336</v>
      </c>
      <c r="F204" s="148">
        <v>130</v>
      </c>
      <c r="G204" s="148">
        <v>60</v>
      </c>
      <c r="H204" s="148">
        <v>100</v>
      </c>
      <c r="I204" s="148">
        <v>108</v>
      </c>
      <c r="J204" s="148">
        <v>369</v>
      </c>
      <c r="K204" s="148">
        <v>60</v>
      </c>
      <c r="L204" s="148">
        <v>50</v>
      </c>
      <c r="M204" s="148">
        <v>100</v>
      </c>
      <c r="N204" s="171">
        <f t="shared" si="3"/>
        <v>1313</v>
      </c>
    </row>
    <row r="205" spans="1:14" hidden="1" x14ac:dyDescent="0.3">
      <c r="A205" s="111" t="s">
        <v>781</v>
      </c>
      <c r="B205" s="91" t="s">
        <v>788</v>
      </c>
      <c r="C205" s="92">
        <v>2</v>
      </c>
      <c r="D205" s="93" t="s">
        <v>201</v>
      </c>
      <c r="E205" s="148">
        <v>480</v>
      </c>
      <c r="F205" s="148">
        <v>85</v>
      </c>
      <c r="G205" s="148">
        <v>60</v>
      </c>
      <c r="H205" s="148">
        <v>40</v>
      </c>
      <c r="I205" s="148">
        <v>120</v>
      </c>
      <c r="J205" s="148">
        <v>58</v>
      </c>
      <c r="K205" s="148">
        <v>300</v>
      </c>
      <c r="L205" s="148">
        <v>600</v>
      </c>
      <c r="M205" s="148">
        <v>100</v>
      </c>
      <c r="N205" s="171">
        <f t="shared" si="3"/>
        <v>1843</v>
      </c>
    </row>
    <row r="206" spans="1:14" hidden="1" x14ac:dyDescent="0.3">
      <c r="A206" s="112" t="s">
        <v>781</v>
      </c>
      <c r="B206" s="96" t="s">
        <v>788</v>
      </c>
      <c r="C206" s="97">
        <v>3</v>
      </c>
      <c r="D206" s="98" t="s">
        <v>202</v>
      </c>
      <c r="E206" s="148">
        <v>1250</v>
      </c>
      <c r="F206" s="148">
        <v>130</v>
      </c>
      <c r="G206" s="148">
        <v>70</v>
      </c>
      <c r="H206" s="148">
        <v>60</v>
      </c>
      <c r="I206" s="148">
        <v>132</v>
      </c>
      <c r="J206" s="148">
        <v>312</v>
      </c>
      <c r="K206" s="148">
        <v>70</v>
      </c>
      <c r="L206" s="148">
        <v>110</v>
      </c>
      <c r="M206" s="148">
        <v>125</v>
      </c>
      <c r="N206" s="171">
        <f t="shared" si="3"/>
        <v>2259</v>
      </c>
    </row>
    <row r="207" spans="1:14" hidden="1" x14ac:dyDescent="0.3">
      <c r="A207" s="112" t="s">
        <v>781</v>
      </c>
      <c r="B207" s="96" t="s">
        <v>788</v>
      </c>
      <c r="C207" s="97">
        <v>3</v>
      </c>
      <c r="D207" s="98" t="s">
        <v>203</v>
      </c>
      <c r="E207" s="148">
        <v>700</v>
      </c>
      <c r="F207" s="148">
        <v>130</v>
      </c>
      <c r="G207" s="148">
        <v>70</v>
      </c>
      <c r="H207" s="148">
        <v>60</v>
      </c>
      <c r="I207" s="148">
        <v>192</v>
      </c>
      <c r="J207" s="148">
        <v>156</v>
      </c>
      <c r="K207" s="148">
        <v>175</v>
      </c>
      <c r="L207" s="148">
        <v>110</v>
      </c>
      <c r="M207" s="148">
        <v>150</v>
      </c>
      <c r="N207" s="171">
        <f t="shared" si="3"/>
        <v>1743</v>
      </c>
    </row>
    <row r="208" spans="1:14" hidden="1" x14ac:dyDescent="0.3">
      <c r="A208" s="111" t="s">
        <v>781</v>
      </c>
      <c r="B208" s="91" t="s">
        <v>788</v>
      </c>
      <c r="C208" s="92">
        <v>3</v>
      </c>
      <c r="D208" s="93" t="s">
        <v>204</v>
      </c>
      <c r="E208" s="148">
        <v>1200</v>
      </c>
      <c r="F208" s="148">
        <v>110</v>
      </c>
      <c r="G208" s="148">
        <v>70</v>
      </c>
      <c r="H208" s="148">
        <v>50</v>
      </c>
      <c r="I208" s="148">
        <v>132</v>
      </c>
      <c r="J208" s="148">
        <v>312</v>
      </c>
      <c r="K208" s="148">
        <v>350</v>
      </c>
      <c r="L208" s="148">
        <v>600</v>
      </c>
      <c r="M208" s="148">
        <v>125</v>
      </c>
      <c r="N208" s="171">
        <f t="shared" si="3"/>
        <v>2949</v>
      </c>
    </row>
    <row r="209" spans="1:14" hidden="1" x14ac:dyDescent="0.3">
      <c r="A209" s="111" t="s">
        <v>781</v>
      </c>
      <c r="B209" s="91" t="s">
        <v>788</v>
      </c>
      <c r="C209" s="92">
        <v>4</v>
      </c>
      <c r="D209" s="93" t="s">
        <v>205</v>
      </c>
      <c r="E209" s="148">
        <v>1972</v>
      </c>
      <c r="F209" s="148">
        <v>140</v>
      </c>
      <c r="G209" s="148">
        <v>80</v>
      </c>
      <c r="H209" s="148">
        <v>60</v>
      </c>
      <c r="I209" s="148">
        <v>132</v>
      </c>
      <c r="J209" s="148">
        <v>312</v>
      </c>
      <c r="K209" s="148">
        <v>400</v>
      </c>
      <c r="L209" s="148">
        <v>600</v>
      </c>
      <c r="M209" s="148">
        <v>125</v>
      </c>
      <c r="N209" s="171">
        <f t="shared" si="3"/>
        <v>3821</v>
      </c>
    </row>
    <row r="210" spans="1:14" hidden="1" x14ac:dyDescent="0.3">
      <c r="A210" s="111" t="s">
        <v>781</v>
      </c>
      <c r="B210" s="91" t="s">
        <v>788</v>
      </c>
      <c r="C210" s="92">
        <v>5</v>
      </c>
      <c r="D210" s="93" t="s">
        <v>206</v>
      </c>
      <c r="E210" s="148">
        <v>2640</v>
      </c>
      <c r="F210" s="148">
        <v>150</v>
      </c>
      <c r="G210" s="148">
        <v>100</v>
      </c>
      <c r="H210" s="148">
        <v>70</v>
      </c>
      <c r="I210" s="148">
        <v>600</v>
      </c>
      <c r="J210" s="148">
        <v>408</v>
      </c>
      <c r="K210" s="148">
        <v>550</v>
      </c>
      <c r="L210" s="148">
        <v>600</v>
      </c>
      <c r="M210" s="148">
        <v>150</v>
      </c>
      <c r="N210" s="171">
        <f t="shared" si="3"/>
        <v>5268</v>
      </c>
    </row>
    <row r="211" spans="1:14" hidden="1" x14ac:dyDescent="0.3">
      <c r="A211" s="111" t="s">
        <v>781</v>
      </c>
      <c r="B211" s="91" t="s">
        <v>788</v>
      </c>
      <c r="C211" s="92">
        <v>6</v>
      </c>
      <c r="D211" s="93" t="s">
        <v>207</v>
      </c>
      <c r="E211" s="148">
        <v>4224</v>
      </c>
      <c r="F211" s="148">
        <v>180</v>
      </c>
      <c r="G211" s="148">
        <v>120</v>
      </c>
      <c r="H211" s="148">
        <v>80</v>
      </c>
      <c r="I211" s="148">
        <v>650</v>
      </c>
      <c r="J211" s="148">
        <v>1170</v>
      </c>
      <c r="K211" s="148">
        <v>675</v>
      </c>
      <c r="L211" s="148">
        <v>600</v>
      </c>
      <c r="M211" s="148">
        <v>150</v>
      </c>
      <c r="N211" s="171">
        <f t="shared" si="3"/>
        <v>7849</v>
      </c>
    </row>
    <row r="212" spans="1:14" hidden="1" x14ac:dyDescent="0.3">
      <c r="A212" s="111" t="s">
        <v>781</v>
      </c>
      <c r="B212" s="91" t="s">
        <v>788</v>
      </c>
      <c r="C212" s="92">
        <v>6</v>
      </c>
      <c r="D212" s="93" t="s">
        <v>208</v>
      </c>
      <c r="E212" s="148">
        <v>4760</v>
      </c>
      <c r="F212" s="148">
        <v>180</v>
      </c>
      <c r="G212" s="148">
        <v>120</v>
      </c>
      <c r="H212" s="148">
        <v>80</v>
      </c>
      <c r="I212" s="148">
        <v>650</v>
      </c>
      <c r="J212" s="148">
        <v>1170</v>
      </c>
      <c r="K212" s="148">
        <v>675</v>
      </c>
      <c r="L212" s="148">
        <v>600</v>
      </c>
      <c r="M212" s="148">
        <v>150</v>
      </c>
      <c r="N212" s="171">
        <f t="shared" si="3"/>
        <v>8385</v>
      </c>
    </row>
    <row r="213" spans="1:14" hidden="1" x14ac:dyDescent="0.3">
      <c r="A213" s="111" t="s">
        <v>781</v>
      </c>
      <c r="B213" s="91" t="s">
        <v>788</v>
      </c>
      <c r="C213" s="92">
        <v>7</v>
      </c>
      <c r="D213" s="93" t="s">
        <v>209</v>
      </c>
      <c r="E213" s="148">
        <v>7280</v>
      </c>
      <c r="F213" s="148">
        <v>320</v>
      </c>
      <c r="G213" s="148">
        <v>130</v>
      </c>
      <c r="H213" s="148">
        <v>90</v>
      </c>
      <c r="I213" s="148">
        <v>650</v>
      </c>
      <c r="J213" s="148">
        <v>1170</v>
      </c>
      <c r="K213" s="148">
        <v>1162.5</v>
      </c>
      <c r="L213" s="148">
        <v>600</v>
      </c>
      <c r="M213" s="148">
        <v>150</v>
      </c>
      <c r="N213" s="171">
        <f t="shared" si="3"/>
        <v>11552.5</v>
      </c>
    </row>
    <row r="214" spans="1:14" hidden="1" x14ac:dyDescent="0.3">
      <c r="A214" s="111" t="s">
        <v>781</v>
      </c>
      <c r="B214" s="91" t="s">
        <v>788</v>
      </c>
      <c r="C214" s="92">
        <v>7</v>
      </c>
      <c r="D214" s="93" t="s">
        <v>210</v>
      </c>
      <c r="E214" s="148">
        <v>6804</v>
      </c>
      <c r="F214" s="148">
        <v>200</v>
      </c>
      <c r="G214" s="148">
        <v>130</v>
      </c>
      <c r="H214" s="148">
        <v>80</v>
      </c>
      <c r="I214" s="148">
        <v>650</v>
      </c>
      <c r="J214" s="148">
        <v>1170</v>
      </c>
      <c r="K214" s="148">
        <v>775</v>
      </c>
      <c r="L214" s="148">
        <v>600</v>
      </c>
      <c r="M214" s="148">
        <v>175</v>
      </c>
      <c r="N214" s="171">
        <f t="shared" si="3"/>
        <v>10584</v>
      </c>
    </row>
    <row r="215" spans="1:14" x14ac:dyDescent="0.3">
      <c r="A215" s="111" t="s">
        <v>781</v>
      </c>
      <c r="B215" s="91" t="s">
        <v>788</v>
      </c>
      <c r="C215" s="92">
        <v>8</v>
      </c>
      <c r="D215" s="93" t="s">
        <v>211</v>
      </c>
      <c r="E215" s="148">
        <v>9900</v>
      </c>
      <c r="F215" s="148">
        <v>400</v>
      </c>
      <c r="G215" s="148">
        <v>140</v>
      </c>
      <c r="H215" s="148">
        <v>100</v>
      </c>
      <c r="I215" s="148">
        <v>1190</v>
      </c>
      <c r="J215" s="148">
        <v>1170</v>
      </c>
      <c r="K215" s="148">
        <v>1650</v>
      </c>
      <c r="L215" s="148">
        <v>600</v>
      </c>
      <c r="M215" s="148">
        <v>175</v>
      </c>
      <c r="N215" s="171">
        <f t="shared" si="3"/>
        <v>15325</v>
      </c>
    </row>
    <row r="216" spans="1:14" hidden="1" x14ac:dyDescent="0.3">
      <c r="A216" s="111" t="s">
        <v>781</v>
      </c>
      <c r="B216" s="103" t="s">
        <v>789</v>
      </c>
      <c r="C216" s="92">
        <v>2</v>
      </c>
      <c r="D216" s="93" t="s">
        <v>212</v>
      </c>
      <c r="E216" s="148">
        <v>510</v>
      </c>
      <c r="F216" s="148">
        <v>85</v>
      </c>
      <c r="G216" s="148">
        <v>60</v>
      </c>
      <c r="H216" s="148">
        <v>40</v>
      </c>
      <c r="I216" s="148">
        <v>120</v>
      </c>
      <c r="J216" s="148">
        <v>208</v>
      </c>
      <c r="K216" s="148">
        <v>300</v>
      </c>
      <c r="L216" s="148">
        <v>600</v>
      </c>
      <c r="M216" s="148">
        <v>100</v>
      </c>
      <c r="N216" s="171">
        <f t="shared" si="3"/>
        <v>2023</v>
      </c>
    </row>
    <row r="217" spans="1:14" hidden="1" x14ac:dyDescent="0.3">
      <c r="A217" s="111" t="s">
        <v>781</v>
      </c>
      <c r="B217" s="103" t="s">
        <v>789</v>
      </c>
      <c r="C217" s="92">
        <v>3</v>
      </c>
      <c r="D217" s="93" t="s">
        <v>213</v>
      </c>
      <c r="E217" s="148">
        <v>1008</v>
      </c>
      <c r="F217" s="148">
        <v>110</v>
      </c>
      <c r="G217" s="148">
        <v>70</v>
      </c>
      <c r="H217" s="148">
        <v>100</v>
      </c>
      <c r="I217" s="148">
        <v>132</v>
      </c>
      <c r="J217" s="148">
        <v>468</v>
      </c>
      <c r="K217" s="148">
        <v>70</v>
      </c>
      <c r="L217" s="148">
        <v>600</v>
      </c>
      <c r="M217" s="148">
        <v>150</v>
      </c>
      <c r="N217" s="171">
        <f t="shared" si="3"/>
        <v>2708</v>
      </c>
    </row>
    <row r="218" spans="1:14" hidden="1" x14ac:dyDescent="0.3">
      <c r="A218" s="111" t="s">
        <v>781</v>
      </c>
      <c r="B218" s="103" t="s">
        <v>789</v>
      </c>
      <c r="C218" s="92">
        <v>4</v>
      </c>
      <c r="D218" s="93" t="s">
        <v>214</v>
      </c>
      <c r="E218" s="148">
        <v>1798</v>
      </c>
      <c r="F218" s="148">
        <v>140</v>
      </c>
      <c r="G218" s="148">
        <v>100</v>
      </c>
      <c r="H218" s="148">
        <v>60</v>
      </c>
      <c r="I218" s="148">
        <v>570</v>
      </c>
      <c r="J218" s="148">
        <v>312</v>
      </c>
      <c r="K218" s="148">
        <v>400</v>
      </c>
      <c r="L218" s="148">
        <v>600</v>
      </c>
      <c r="M218" s="148">
        <v>150</v>
      </c>
      <c r="N218" s="171">
        <f t="shared" si="3"/>
        <v>4130</v>
      </c>
    </row>
    <row r="219" spans="1:14" hidden="1" x14ac:dyDescent="0.3">
      <c r="A219" s="112" t="s">
        <v>781</v>
      </c>
      <c r="B219" s="102" t="s">
        <v>789</v>
      </c>
      <c r="C219" s="97">
        <v>5</v>
      </c>
      <c r="D219" s="98" t="s">
        <v>215</v>
      </c>
      <c r="E219" s="148">
        <v>1680</v>
      </c>
      <c r="F219" s="148">
        <v>180</v>
      </c>
      <c r="G219" s="148">
        <v>100</v>
      </c>
      <c r="H219" s="148">
        <v>80</v>
      </c>
      <c r="I219" s="148">
        <v>570</v>
      </c>
      <c r="J219" s="148">
        <v>528</v>
      </c>
      <c r="K219" s="148">
        <v>550</v>
      </c>
      <c r="L219" s="148">
        <v>600</v>
      </c>
      <c r="M219" s="148">
        <v>150</v>
      </c>
      <c r="N219" s="171">
        <f t="shared" si="3"/>
        <v>4438</v>
      </c>
    </row>
    <row r="220" spans="1:14" hidden="1" x14ac:dyDescent="0.3">
      <c r="A220" s="112" t="s">
        <v>781</v>
      </c>
      <c r="B220" s="102" t="s">
        <v>789</v>
      </c>
      <c r="C220" s="97">
        <v>5</v>
      </c>
      <c r="D220" s="98" t="s">
        <v>216</v>
      </c>
      <c r="E220" s="148">
        <v>1680</v>
      </c>
      <c r="F220" s="148">
        <v>180</v>
      </c>
      <c r="G220" s="148">
        <v>100</v>
      </c>
      <c r="H220" s="148">
        <v>80</v>
      </c>
      <c r="I220" s="148">
        <v>570</v>
      </c>
      <c r="J220" s="148">
        <v>1235</v>
      </c>
      <c r="K220" s="148">
        <v>550</v>
      </c>
      <c r="L220" s="148">
        <v>600</v>
      </c>
      <c r="M220" s="148">
        <v>150</v>
      </c>
      <c r="N220" s="171">
        <f t="shared" si="3"/>
        <v>5145</v>
      </c>
    </row>
    <row r="221" spans="1:14" hidden="1" x14ac:dyDescent="0.3">
      <c r="A221" s="112" t="s">
        <v>781</v>
      </c>
      <c r="B221" s="102" t="s">
        <v>789</v>
      </c>
      <c r="C221" s="97">
        <v>5</v>
      </c>
      <c r="D221" s="98" t="s">
        <v>217</v>
      </c>
      <c r="E221" s="148">
        <v>2745</v>
      </c>
      <c r="F221" s="148">
        <v>180</v>
      </c>
      <c r="G221" s="148">
        <v>100</v>
      </c>
      <c r="H221" s="148">
        <v>80</v>
      </c>
      <c r="I221" s="148">
        <v>376</v>
      </c>
      <c r="J221" s="148">
        <v>1170</v>
      </c>
      <c r="K221" s="148">
        <v>550</v>
      </c>
      <c r="L221" s="148">
        <v>480</v>
      </c>
      <c r="M221" s="148">
        <v>150</v>
      </c>
      <c r="N221" s="171">
        <f t="shared" si="3"/>
        <v>5831</v>
      </c>
    </row>
    <row r="222" spans="1:14" hidden="1" x14ac:dyDescent="0.3">
      <c r="A222" s="111" t="s">
        <v>781</v>
      </c>
      <c r="B222" s="103" t="s">
        <v>789</v>
      </c>
      <c r="C222" s="92">
        <v>5</v>
      </c>
      <c r="D222" s="93" t="s">
        <v>218</v>
      </c>
      <c r="E222" s="148">
        <v>2456.4</v>
      </c>
      <c r="F222" s="148">
        <v>170</v>
      </c>
      <c r="G222" s="148">
        <v>100</v>
      </c>
      <c r="H222" s="148">
        <v>70</v>
      </c>
      <c r="I222" s="148">
        <v>600</v>
      </c>
      <c r="J222" s="148">
        <v>408</v>
      </c>
      <c r="K222" s="148">
        <v>500</v>
      </c>
      <c r="L222" s="148">
        <v>600</v>
      </c>
      <c r="M222" s="148">
        <v>150</v>
      </c>
      <c r="N222" s="171">
        <f t="shared" si="3"/>
        <v>5054.3999999999996</v>
      </c>
    </row>
    <row r="223" spans="1:14" hidden="1" x14ac:dyDescent="0.3">
      <c r="A223" s="111" t="s">
        <v>781</v>
      </c>
      <c r="B223" s="103" t="s">
        <v>789</v>
      </c>
      <c r="C223" s="92">
        <v>5</v>
      </c>
      <c r="D223" s="93" t="s">
        <v>219</v>
      </c>
      <c r="E223" s="148">
        <v>2349.6</v>
      </c>
      <c r="F223" s="148">
        <v>170</v>
      </c>
      <c r="G223" s="148">
        <v>100</v>
      </c>
      <c r="H223" s="148">
        <v>70</v>
      </c>
      <c r="I223" s="148">
        <v>376</v>
      </c>
      <c r="J223" s="148">
        <v>408</v>
      </c>
      <c r="K223" s="148">
        <v>500</v>
      </c>
      <c r="L223" s="148">
        <v>600</v>
      </c>
      <c r="M223" s="148">
        <v>150</v>
      </c>
      <c r="N223" s="171">
        <f t="shared" si="3"/>
        <v>4723.6000000000004</v>
      </c>
    </row>
    <row r="224" spans="1:14" hidden="1" x14ac:dyDescent="0.3">
      <c r="A224" s="112" t="s">
        <v>781</v>
      </c>
      <c r="B224" s="102" t="s">
        <v>789</v>
      </c>
      <c r="C224" s="97">
        <v>6</v>
      </c>
      <c r="D224" s="98" t="s">
        <v>220</v>
      </c>
      <c r="E224" s="148">
        <v>3000</v>
      </c>
      <c r="F224" s="148">
        <v>180</v>
      </c>
      <c r="G224" s="148">
        <v>120</v>
      </c>
      <c r="H224" s="148">
        <v>80</v>
      </c>
      <c r="I224" s="148">
        <v>650</v>
      </c>
      <c r="J224" s="148">
        <v>1170</v>
      </c>
      <c r="K224" s="148">
        <v>600</v>
      </c>
      <c r="L224" s="148">
        <v>600</v>
      </c>
      <c r="M224" s="148">
        <v>150</v>
      </c>
      <c r="N224" s="171">
        <f t="shared" si="3"/>
        <v>6550</v>
      </c>
    </row>
    <row r="225" spans="1:14" hidden="1" x14ac:dyDescent="0.3">
      <c r="A225" s="111" t="s">
        <v>781</v>
      </c>
      <c r="B225" s="103" t="s">
        <v>789</v>
      </c>
      <c r="C225" s="92">
        <v>6</v>
      </c>
      <c r="D225" s="93" t="s">
        <v>221</v>
      </c>
      <c r="E225" s="148">
        <v>5092.5</v>
      </c>
      <c r="F225" s="148">
        <v>180</v>
      </c>
      <c r="G225" s="148">
        <v>120</v>
      </c>
      <c r="H225" s="148">
        <v>80</v>
      </c>
      <c r="I225" s="148">
        <v>650</v>
      </c>
      <c r="J225" s="148">
        <v>1170</v>
      </c>
      <c r="K225" s="148">
        <v>600</v>
      </c>
      <c r="L225" s="148">
        <v>600</v>
      </c>
      <c r="M225" s="148">
        <v>150</v>
      </c>
      <c r="N225" s="171">
        <f t="shared" si="3"/>
        <v>8642.5</v>
      </c>
    </row>
    <row r="226" spans="1:14" hidden="1" x14ac:dyDescent="0.3">
      <c r="A226" s="111" t="s">
        <v>781</v>
      </c>
      <c r="B226" s="103" t="s">
        <v>789</v>
      </c>
      <c r="C226" s="92">
        <v>6</v>
      </c>
      <c r="D226" s="93" t="s">
        <v>222</v>
      </c>
      <c r="E226" s="148">
        <v>5779.04</v>
      </c>
      <c r="F226" s="148">
        <v>180</v>
      </c>
      <c r="G226" s="148">
        <v>120</v>
      </c>
      <c r="H226" s="148">
        <v>80</v>
      </c>
      <c r="I226" s="148">
        <v>650</v>
      </c>
      <c r="J226" s="148">
        <v>1170</v>
      </c>
      <c r="K226" s="148">
        <v>600</v>
      </c>
      <c r="L226" s="148">
        <v>600</v>
      </c>
      <c r="M226" s="148">
        <v>150</v>
      </c>
      <c r="N226" s="171">
        <f t="shared" si="3"/>
        <v>9329.0400000000009</v>
      </c>
    </row>
    <row r="227" spans="1:14" hidden="1" x14ac:dyDescent="0.3">
      <c r="A227" s="112" t="s">
        <v>781</v>
      </c>
      <c r="B227" s="102" t="s">
        <v>789</v>
      </c>
      <c r="C227" s="97">
        <v>7</v>
      </c>
      <c r="D227" s="98" t="s">
        <v>223</v>
      </c>
      <c r="E227" s="148">
        <v>5250</v>
      </c>
      <c r="F227" s="148">
        <v>200</v>
      </c>
      <c r="G227" s="148">
        <v>130</v>
      </c>
      <c r="H227" s="148">
        <v>90</v>
      </c>
      <c r="I227" s="148">
        <v>600</v>
      </c>
      <c r="J227" s="148">
        <v>1170</v>
      </c>
      <c r="K227" s="148">
        <v>650</v>
      </c>
      <c r="L227" s="148">
        <v>600</v>
      </c>
      <c r="M227" s="148">
        <v>175</v>
      </c>
      <c r="N227" s="171">
        <f t="shared" si="3"/>
        <v>8865</v>
      </c>
    </row>
    <row r="228" spans="1:14" hidden="1" x14ac:dyDescent="0.3">
      <c r="A228" s="111" t="s">
        <v>781</v>
      </c>
      <c r="B228" s="103" t="s">
        <v>789</v>
      </c>
      <c r="C228" s="92">
        <v>7</v>
      </c>
      <c r="D228" s="93" t="s">
        <v>224</v>
      </c>
      <c r="E228" s="148">
        <v>7975</v>
      </c>
      <c r="F228" s="148">
        <v>200</v>
      </c>
      <c r="G228" s="148">
        <v>130</v>
      </c>
      <c r="H228" s="148">
        <v>90</v>
      </c>
      <c r="I228" s="148">
        <v>1050</v>
      </c>
      <c r="J228" s="148">
        <v>1170</v>
      </c>
      <c r="K228" s="148">
        <v>700</v>
      </c>
      <c r="L228" s="148">
        <v>600</v>
      </c>
      <c r="M228" s="148">
        <v>150</v>
      </c>
      <c r="N228" s="171">
        <f t="shared" si="3"/>
        <v>12065</v>
      </c>
    </row>
    <row r="229" spans="1:14" hidden="1" x14ac:dyDescent="0.3">
      <c r="A229" s="112" t="s">
        <v>781</v>
      </c>
      <c r="B229" s="102" t="s">
        <v>789</v>
      </c>
      <c r="C229" s="97">
        <v>8</v>
      </c>
      <c r="D229" s="98" t="s">
        <v>225</v>
      </c>
      <c r="E229" s="148">
        <v>8550</v>
      </c>
      <c r="F229" s="148">
        <v>240</v>
      </c>
      <c r="G229" s="148">
        <v>150</v>
      </c>
      <c r="H229" s="148">
        <v>100</v>
      </c>
      <c r="I229" s="148">
        <v>1190</v>
      </c>
      <c r="J229" s="148">
        <v>1170</v>
      </c>
      <c r="K229" s="148">
        <v>1500</v>
      </c>
      <c r="L229" s="148">
        <v>600</v>
      </c>
      <c r="M229" s="148">
        <v>175</v>
      </c>
      <c r="N229" s="171">
        <f t="shared" si="3"/>
        <v>13675</v>
      </c>
    </row>
    <row r="230" spans="1:14" hidden="1" x14ac:dyDescent="0.3">
      <c r="A230" s="112" t="s">
        <v>781</v>
      </c>
      <c r="B230" s="102" t="s">
        <v>789</v>
      </c>
      <c r="C230" s="97">
        <v>8</v>
      </c>
      <c r="D230" s="98" t="s">
        <v>226</v>
      </c>
      <c r="E230" s="148">
        <v>13500</v>
      </c>
      <c r="F230" s="148">
        <v>240</v>
      </c>
      <c r="G230" s="148">
        <v>150</v>
      </c>
      <c r="H230" s="148">
        <v>100</v>
      </c>
      <c r="I230" s="148">
        <v>1190</v>
      </c>
      <c r="J230" s="148">
        <v>2280</v>
      </c>
      <c r="K230" s="148">
        <v>1500</v>
      </c>
      <c r="L230" s="148">
        <v>600</v>
      </c>
      <c r="M230" s="148">
        <v>175</v>
      </c>
      <c r="N230" s="171">
        <f t="shared" si="3"/>
        <v>19735</v>
      </c>
    </row>
    <row r="231" spans="1:14" hidden="1" x14ac:dyDescent="0.3">
      <c r="A231" s="111" t="s">
        <v>781</v>
      </c>
      <c r="B231" s="103" t="s">
        <v>789</v>
      </c>
      <c r="C231" s="92">
        <v>8</v>
      </c>
      <c r="D231" s="93" t="s">
        <v>227</v>
      </c>
      <c r="E231" s="148">
        <v>11475</v>
      </c>
      <c r="F231" s="148">
        <v>220</v>
      </c>
      <c r="G231" s="148">
        <v>140</v>
      </c>
      <c r="H231" s="148">
        <v>100</v>
      </c>
      <c r="I231" s="148">
        <v>1190</v>
      </c>
      <c r="J231" s="148">
        <v>1170</v>
      </c>
      <c r="K231" s="148">
        <v>1500</v>
      </c>
      <c r="L231" s="148">
        <v>600</v>
      </c>
      <c r="M231" s="148">
        <v>175</v>
      </c>
      <c r="N231" s="171">
        <f t="shared" si="3"/>
        <v>16570</v>
      </c>
    </row>
    <row r="232" spans="1:14" hidden="1" x14ac:dyDescent="0.3">
      <c r="A232" s="111" t="s">
        <v>781</v>
      </c>
      <c r="B232" s="103" t="s">
        <v>789</v>
      </c>
      <c r="C232" s="92">
        <v>8</v>
      </c>
      <c r="D232" s="93" t="s">
        <v>228</v>
      </c>
      <c r="E232" s="148">
        <v>12240</v>
      </c>
      <c r="F232" s="148">
        <v>220</v>
      </c>
      <c r="G232" s="148">
        <v>140</v>
      </c>
      <c r="H232" s="148">
        <v>100</v>
      </c>
      <c r="I232" s="148">
        <v>1190</v>
      </c>
      <c r="J232" s="148">
        <v>1300</v>
      </c>
      <c r="K232" s="148">
        <v>1500</v>
      </c>
      <c r="L232" s="148">
        <v>600</v>
      </c>
      <c r="M232" s="148">
        <v>175</v>
      </c>
      <c r="N232" s="171">
        <f t="shared" si="3"/>
        <v>17465</v>
      </c>
    </row>
    <row r="233" spans="1:14" hidden="1" x14ac:dyDescent="0.3">
      <c r="A233" s="111" t="s">
        <v>781</v>
      </c>
      <c r="B233" s="103" t="s">
        <v>789</v>
      </c>
      <c r="C233" s="92">
        <v>9</v>
      </c>
      <c r="D233" s="93" t="s">
        <v>229</v>
      </c>
      <c r="E233" s="148">
        <v>17809.2</v>
      </c>
      <c r="F233" s="148">
        <v>480</v>
      </c>
      <c r="G233" s="148">
        <v>150</v>
      </c>
      <c r="H233" s="148">
        <v>110</v>
      </c>
      <c r="I233" s="148">
        <v>1552</v>
      </c>
      <c r="J233" s="148">
        <v>1300</v>
      </c>
      <c r="K233" s="148">
        <v>1200</v>
      </c>
      <c r="L233" s="148">
        <v>600</v>
      </c>
      <c r="M233" s="148">
        <v>200</v>
      </c>
      <c r="N233" s="171">
        <f t="shared" si="3"/>
        <v>23401.200000000001</v>
      </c>
    </row>
    <row r="234" spans="1:14" hidden="1" x14ac:dyDescent="0.3">
      <c r="A234" s="111" t="s">
        <v>781</v>
      </c>
      <c r="B234" s="103" t="s">
        <v>789</v>
      </c>
      <c r="C234" s="92">
        <v>9</v>
      </c>
      <c r="D234" s="93" t="s">
        <v>230</v>
      </c>
      <c r="E234" s="148">
        <v>18200</v>
      </c>
      <c r="F234" s="148">
        <v>480</v>
      </c>
      <c r="G234" s="148">
        <v>150</v>
      </c>
      <c r="H234" s="148">
        <v>110</v>
      </c>
      <c r="I234" s="148">
        <v>1664</v>
      </c>
      <c r="J234" s="148">
        <v>1560</v>
      </c>
      <c r="K234" s="148">
        <v>1200</v>
      </c>
      <c r="L234" s="148">
        <v>600</v>
      </c>
      <c r="M234" s="148">
        <v>200</v>
      </c>
      <c r="N234" s="171">
        <f t="shared" si="3"/>
        <v>24164</v>
      </c>
    </row>
    <row r="235" spans="1:14" hidden="1" x14ac:dyDescent="0.3">
      <c r="A235" s="112" t="s">
        <v>781</v>
      </c>
      <c r="B235" s="102" t="s">
        <v>789</v>
      </c>
      <c r="C235" s="97">
        <v>10</v>
      </c>
      <c r="D235" s="98" t="s">
        <v>231</v>
      </c>
      <c r="E235" s="148">
        <v>26000</v>
      </c>
      <c r="F235" s="148">
        <v>260</v>
      </c>
      <c r="G235" s="148">
        <v>170</v>
      </c>
      <c r="H235" s="148">
        <v>120</v>
      </c>
      <c r="I235" s="148">
        <v>1664</v>
      </c>
      <c r="J235" s="148">
        <v>2280</v>
      </c>
      <c r="K235" s="148">
        <v>1250</v>
      </c>
      <c r="L235" s="148">
        <v>630</v>
      </c>
      <c r="M235" s="148">
        <v>200</v>
      </c>
      <c r="N235" s="171">
        <f t="shared" si="3"/>
        <v>32574</v>
      </c>
    </row>
    <row r="236" spans="1:14" hidden="1" x14ac:dyDescent="0.3">
      <c r="A236" s="112" t="s">
        <v>781</v>
      </c>
      <c r="B236" s="102" t="s">
        <v>789</v>
      </c>
      <c r="C236" s="97">
        <v>10</v>
      </c>
      <c r="D236" s="98" t="s">
        <v>232</v>
      </c>
      <c r="E236" s="148">
        <v>26000</v>
      </c>
      <c r="F236" s="148">
        <v>260</v>
      </c>
      <c r="G236" s="148">
        <v>170</v>
      </c>
      <c r="H236" s="148">
        <v>120</v>
      </c>
      <c r="I236" s="148">
        <v>1680</v>
      </c>
      <c r="J236" s="148">
        <v>2280</v>
      </c>
      <c r="K236" s="148">
        <v>1250</v>
      </c>
      <c r="L236" s="148">
        <v>600</v>
      </c>
      <c r="M236" s="148">
        <v>200</v>
      </c>
      <c r="N236" s="171">
        <f t="shared" si="3"/>
        <v>32560</v>
      </c>
    </row>
    <row r="237" spans="1:14" hidden="1" x14ac:dyDescent="0.3">
      <c r="A237" s="111" t="s">
        <v>781</v>
      </c>
      <c r="B237" s="103" t="s">
        <v>789</v>
      </c>
      <c r="C237" s="92">
        <v>10</v>
      </c>
      <c r="D237" s="93" t="s">
        <v>233</v>
      </c>
      <c r="E237" s="148">
        <v>25880</v>
      </c>
      <c r="F237" s="148">
        <v>260</v>
      </c>
      <c r="G237" s="148">
        <v>170</v>
      </c>
      <c r="H237" s="148">
        <v>120</v>
      </c>
      <c r="I237" s="148">
        <v>1664</v>
      </c>
      <c r="J237" s="148">
        <v>2280</v>
      </c>
      <c r="K237" s="148">
        <v>1250</v>
      </c>
      <c r="L237" s="148">
        <v>600</v>
      </c>
      <c r="M237" s="148">
        <v>200</v>
      </c>
      <c r="N237" s="171">
        <f t="shared" si="3"/>
        <v>32424</v>
      </c>
    </row>
    <row r="238" spans="1:14" hidden="1" x14ac:dyDescent="0.3">
      <c r="A238" s="112" t="s">
        <v>781</v>
      </c>
      <c r="B238" s="105" t="s">
        <v>776</v>
      </c>
      <c r="C238" s="97">
        <v>5</v>
      </c>
      <c r="D238" s="98" t="s">
        <v>234</v>
      </c>
      <c r="E238" s="148">
        <v>2139</v>
      </c>
      <c r="F238" s="148">
        <v>185</v>
      </c>
      <c r="G238" s="148">
        <v>120</v>
      </c>
      <c r="H238" s="148">
        <v>70</v>
      </c>
      <c r="I238" s="148">
        <v>570</v>
      </c>
      <c r="J238" s="148">
        <v>2028</v>
      </c>
      <c r="K238" s="148">
        <v>700</v>
      </c>
      <c r="L238" s="148">
        <v>600</v>
      </c>
      <c r="M238" s="148">
        <v>150</v>
      </c>
      <c r="N238" s="171">
        <f t="shared" si="3"/>
        <v>6562</v>
      </c>
    </row>
    <row r="239" spans="1:14" hidden="1" x14ac:dyDescent="0.3">
      <c r="A239" s="111" t="s">
        <v>781</v>
      </c>
      <c r="B239" s="106" t="s">
        <v>776</v>
      </c>
      <c r="C239" s="92">
        <v>5</v>
      </c>
      <c r="D239" s="93" t="s">
        <v>235</v>
      </c>
      <c r="E239" s="148">
        <v>3405.6</v>
      </c>
      <c r="F239" s="148">
        <v>185</v>
      </c>
      <c r="G239" s="148">
        <v>120</v>
      </c>
      <c r="H239" s="148">
        <v>70</v>
      </c>
      <c r="I239" s="148">
        <v>600</v>
      </c>
      <c r="J239" s="148">
        <v>1482</v>
      </c>
      <c r="K239" s="148">
        <v>700</v>
      </c>
      <c r="L239" s="148">
        <v>225</v>
      </c>
      <c r="M239" s="148">
        <v>150</v>
      </c>
      <c r="N239" s="171">
        <f t="shared" si="3"/>
        <v>6937.6</v>
      </c>
    </row>
    <row r="240" spans="1:14" hidden="1" x14ac:dyDescent="0.3">
      <c r="A240" s="111" t="s">
        <v>781</v>
      </c>
      <c r="B240" s="106" t="s">
        <v>776</v>
      </c>
      <c r="C240" s="92">
        <v>6</v>
      </c>
      <c r="D240" s="93" t="s">
        <v>236</v>
      </c>
      <c r="E240" s="148">
        <v>4489.2</v>
      </c>
      <c r="F240" s="148">
        <v>200</v>
      </c>
      <c r="G240" s="148">
        <v>130</v>
      </c>
      <c r="H240" s="148">
        <v>80</v>
      </c>
      <c r="I240" s="148">
        <v>1050</v>
      </c>
      <c r="J240" s="148">
        <v>1482</v>
      </c>
      <c r="K240" s="148">
        <v>700</v>
      </c>
      <c r="L240" s="148">
        <v>225</v>
      </c>
      <c r="M240" s="148">
        <v>150</v>
      </c>
      <c r="N240" s="171">
        <f t="shared" si="3"/>
        <v>8506.2000000000007</v>
      </c>
    </row>
    <row r="241" spans="1:14" hidden="1" x14ac:dyDescent="0.3">
      <c r="A241" s="111" t="s">
        <v>781</v>
      </c>
      <c r="B241" s="106" t="s">
        <v>776</v>
      </c>
      <c r="C241" s="92">
        <v>7</v>
      </c>
      <c r="D241" s="93" t="s">
        <v>237</v>
      </c>
      <c r="E241" s="148">
        <v>7108.75</v>
      </c>
      <c r="F241" s="148">
        <v>220</v>
      </c>
      <c r="G241" s="148">
        <v>140</v>
      </c>
      <c r="H241" s="148">
        <v>90</v>
      </c>
      <c r="I241" s="148">
        <v>1440</v>
      </c>
      <c r="J241" s="148">
        <v>1560</v>
      </c>
      <c r="K241" s="148">
        <v>950</v>
      </c>
      <c r="L241" s="148">
        <v>600</v>
      </c>
      <c r="M241" s="148">
        <v>200</v>
      </c>
      <c r="N241" s="171">
        <f t="shared" si="3"/>
        <v>12308.75</v>
      </c>
    </row>
    <row r="242" spans="1:14" hidden="1" x14ac:dyDescent="0.3">
      <c r="A242" s="112" t="s">
        <v>781</v>
      </c>
      <c r="B242" s="105" t="s">
        <v>776</v>
      </c>
      <c r="C242" s="97">
        <v>8</v>
      </c>
      <c r="D242" s="98" t="s">
        <v>238</v>
      </c>
      <c r="E242" s="148">
        <v>6738</v>
      </c>
      <c r="F242" s="148">
        <v>280</v>
      </c>
      <c r="G242" s="148">
        <v>160</v>
      </c>
      <c r="H242" s="148">
        <v>110</v>
      </c>
      <c r="I242" s="148">
        <v>1440</v>
      </c>
      <c r="J242" s="148">
        <v>1560</v>
      </c>
      <c r="K242" s="148">
        <v>1100</v>
      </c>
      <c r="L242" s="148">
        <v>600</v>
      </c>
      <c r="M242" s="148">
        <v>200</v>
      </c>
      <c r="N242" s="171">
        <f t="shared" si="3"/>
        <v>12188</v>
      </c>
    </row>
    <row r="243" spans="1:14" hidden="1" x14ac:dyDescent="0.3">
      <c r="A243" s="112" t="s">
        <v>781</v>
      </c>
      <c r="B243" s="105" t="s">
        <v>776</v>
      </c>
      <c r="C243" s="97">
        <v>8</v>
      </c>
      <c r="D243" s="98" t="s">
        <v>239</v>
      </c>
      <c r="E243" s="148">
        <v>6750</v>
      </c>
      <c r="F243" s="148">
        <v>240</v>
      </c>
      <c r="G243" s="148">
        <v>150</v>
      </c>
      <c r="H243" s="148">
        <v>100</v>
      </c>
      <c r="I243" s="148">
        <v>1600</v>
      </c>
      <c r="J243" s="148">
        <v>1560</v>
      </c>
      <c r="K243" s="148">
        <v>1100</v>
      </c>
      <c r="L243" s="148">
        <v>600</v>
      </c>
      <c r="M243" s="148">
        <v>200</v>
      </c>
      <c r="N243" s="171">
        <f t="shared" si="3"/>
        <v>12300</v>
      </c>
    </row>
    <row r="244" spans="1:14" hidden="1" x14ac:dyDescent="0.3">
      <c r="A244" s="111" t="s">
        <v>781</v>
      </c>
      <c r="B244" s="106" t="s">
        <v>776</v>
      </c>
      <c r="C244" s="92">
        <v>8</v>
      </c>
      <c r="D244" s="93" t="s">
        <v>240</v>
      </c>
      <c r="E244" s="148">
        <v>12276</v>
      </c>
      <c r="F244" s="148">
        <v>240</v>
      </c>
      <c r="G244" s="148">
        <v>150</v>
      </c>
      <c r="H244" s="148">
        <v>200</v>
      </c>
      <c r="I244" s="148">
        <v>1440</v>
      </c>
      <c r="J244" s="148">
        <v>1560</v>
      </c>
      <c r="K244" s="148">
        <v>1100</v>
      </c>
      <c r="L244" s="148">
        <v>600</v>
      </c>
      <c r="M244" s="148">
        <v>200</v>
      </c>
      <c r="N244" s="171">
        <f t="shared" si="3"/>
        <v>17766</v>
      </c>
    </row>
    <row r="245" spans="1:14" hidden="1" x14ac:dyDescent="0.3">
      <c r="A245" s="111" t="s">
        <v>781</v>
      </c>
      <c r="B245" s="106" t="s">
        <v>776</v>
      </c>
      <c r="C245" s="92">
        <v>9</v>
      </c>
      <c r="D245" s="93" t="s">
        <v>241</v>
      </c>
      <c r="E245" s="148">
        <v>16877.55</v>
      </c>
      <c r="F245" s="148">
        <v>260</v>
      </c>
      <c r="G245" s="148">
        <v>120</v>
      </c>
      <c r="H245" s="148">
        <v>100</v>
      </c>
      <c r="I245" s="148">
        <v>1680</v>
      </c>
      <c r="J245" s="148">
        <v>1560</v>
      </c>
      <c r="K245" s="148">
        <v>1200</v>
      </c>
      <c r="L245" s="148">
        <v>600</v>
      </c>
      <c r="M245" s="148">
        <v>200</v>
      </c>
      <c r="N245" s="171">
        <f t="shared" si="3"/>
        <v>22597.55</v>
      </c>
    </row>
    <row r="246" spans="1:14" hidden="1" x14ac:dyDescent="0.3">
      <c r="A246" s="112" t="s">
        <v>781</v>
      </c>
      <c r="B246" s="107" t="s">
        <v>776</v>
      </c>
      <c r="C246" s="97">
        <v>10</v>
      </c>
      <c r="D246" s="98" t="s">
        <v>774</v>
      </c>
      <c r="E246" s="148">
        <v>7260</v>
      </c>
      <c r="F246" s="148">
        <v>260</v>
      </c>
      <c r="G246" s="148">
        <v>170</v>
      </c>
      <c r="H246" s="148">
        <v>120</v>
      </c>
      <c r="I246" s="148">
        <v>1680</v>
      </c>
      <c r="J246" s="148">
        <v>1560</v>
      </c>
      <c r="K246" s="148">
        <v>250</v>
      </c>
      <c r="L246" s="148">
        <v>25</v>
      </c>
      <c r="M246" s="148">
        <v>200</v>
      </c>
      <c r="N246" s="171">
        <f t="shared" si="3"/>
        <v>11525</v>
      </c>
    </row>
    <row r="247" spans="1:14" hidden="1" x14ac:dyDescent="0.3">
      <c r="A247" s="112" t="s">
        <v>781</v>
      </c>
      <c r="B247" s="107" t="s">
        <v>776</v>
      </c>
      <c r="C247" s="97">
        <v>10</v>
      </c>
      <c r="D247" s="98" t="s">
        <v>769</v>
      </c>
      <c r="E247" s="148">
        <v>225</v>
      </c>
      <c r="F247" s="148">
        <v>26</v>
      </c>
      <c r="G247" s="148">
        <v>17</v>
      </c>
      <c r="H247" s="148">
        <v>12</v>
      </c>
      <c r="I247" s="148">
        <v>21</v>
      </c>
      <c r="J247" s="148">
        <v>26</v>
      </c>
      <c r="K247" s="148">
        <v>25</v>
      </c>
      <c r="L247" s="148">
        <v>25</v>
      </c>
      <c r="M247" s="148">
        <v>200</v>
      </c>
      <c r="N247" s="171">
        <f t="shared" si="3"/>
        <v>577</v>
      </c>
    </row>
    <row r="248" spans="1:14" hidden="1" x14ac:dyDescent="0.3">
      <c r="A248" s="112" t="s">
        <v>781</v>
      </c>
      <c r="B248" s="107" t="s">
        <v>776</v>
      </c>
      <c r="C248" s="97">
        <v>10</v>
      </c>
      <c r="D248" s="98" t="s">
        <v>242</v>
      </c>
      <c r="E248" s="148">
        <v>24488.2</v>
      </c>
      <c r="F248" s="148">
        <v>260</v>
      </c>
      <c r="G248" s="148">
        <v>170</v>
      </c>
      <c r="H248" s="148">
        <v>120</v>
      </c>
      <c r="I248" s="148">
        <v>1680</v>
      </c>
      <c r="J248" s="148">
        <v>1560</v>
      </c>
      <c r="K248" s="148">
        <v>1250</v>
      </c>
      <c r="L248" s="148">
        <v>875</v>
      </c>
      <c r="M248" s="148">
        <v>200</v>
      </c>
      <c r="N248" s="171">
        <f t="shared" si="3"/>
        <v>30603.200000000001</v>
      </c>
    </row>
    <row r="249" spans="1:14" hidden="1" x14ac:dyDescent="0.3">
      <c r="A249" s="112" t="s">
        <v>781</v>
      </c>
      <c r="B249" s="107" t="s">
        <v>776</v>
      </c>
      <c r="C249" s="97">
        <v>10</v>
      </c>
      <c r="D249" s="98" t="s">
        <v>243</v>
      </c>
      <c r="E249" s="148">
        <v>26347.5</v>
      </c>
      <c r="F249" s="148">
        <v>260</v>
      </c>
      <c r="G249" s="148">
        <v>170</v>
      </c>
      <c r="H249" s="148">
        <v>120</v>
      </c>
      <c r="I249" s="148">
        <v>1680</v>
      </c>
      <c r="J249" s="148">
        <v>1560</v>
      </c>
      <c r="K249" s="148">
        <v>1250</v>
      </c>
      <c r="L249" s="148">
        <v>875</v>
      </c>
      <c r="M249" s="148">
        <v>200</v>
      </c>
      <c r="N249" s="171">
        <f t="shared" si="3"/>
        <v>32462.5</v>
      </c>
    </row>
    <row r="250" spans="1:14" hidden="1" x14ac:dyDescent="0.3">
      <c r="A250" s="111" t="s">
        <v>781</v>
      </c>
      <c r="B250" s="94" t="s">
        <v>778</v>
      </c>
      <c r="C250" s="92">
        <v>2</v>
      </c>
      <c r="D250" s="93" t="s">
        <v>244</v>
      </c>
      <c r="E250" s="148">
        <v>624</v>
      </c>
      <c r="F250" s="148">
        <v>85</v>
      </c>
      <c r="G250" s="148">
        <v>100</v>
      </c>
      <c r="H250" s="148">
        <v>40</v>
      </c>
      <c r="I250" s="148">
        <v>140</v>
      </c>
      <c r="J250" s="148">
        <v>312</v>
      </c>
      <c r="K250" s="148">
        <v>150</v>
      </c>
      <c r="L250" s="148">
        <v>110</v>
      </c>
      <c r="M250" s="148">
        <v>100</v>
      </c>
      <c r="N250" s="171">
        <f t="shared" si="3"/>
        <v>1661</v>
      </c>
    </row>
    <row r="251" spans="1:14" hidden="1" x14ac:dyDescent="0.3">
      <c r="A251" s="111" t="s">
        <v>781</v>
      </c>
      <c r="B251" s="94" t="s">
        <v>778</v>
      </c>
      <c r="C251" s="92">
        <v>3</v>
      </c>
      <c r="D251" s="93" t="s">
        <v>245</v>
      </c>
      <c r="E251" s="148">
        <v>1040</v>
      </c>
      <c r="F251" s="148">
        <v>110</v>
      </c>
      <c r="G251" s="148">
        <v>70</v>
      </c>
      <c r="H251" s="148">
        <v>50</v>
      </c>
      <c r="I251" s="148">
        <v>416</v>
      </c>
      <c r="J251" s="148">
        <v>312</v>
      </c>
      <c r="K251" s="148">
        <v>350</v>
      </c>
      <c r="L251" s="148">
        <v>600</v>
      </c>
      <c r="M251" s="148">
        <v>100</v>
      </c>
      <c r="N251" s="171">
        <f t="shared" si="3"/>
        <v>3048</v>
      </c>
    </row>
    <row r="252" spans="1:14" hidden="1" x14ac:dyDescent="0.3">
      <c r="A252" s="111" t="s">
        <v>781</v>
      </c>
      <c r="B252" s="94" t="s">
        <v>778</v>
      </c>
      <c r="C252" s="92">
        <v>4</v>
      </c>
      <c r="D252" s="93" t="s">
        <v>246</v>
      </c>
      <c r="E252" s="148">
        <v>1100</v>
      </c>
      <c r="F252" s="148">
        <v>140</v>
      </c>
      <c r="G252" s="148">
        <v>100</v>
      </c>
      <c r="H252" s="148">
        <v>60</v>
      </c>
      <c r="I252" s="148">
        <v>600</v>
      </c>
      <c r="J252" s="148">
        <v>312</v>
      </c>
      <c r="K252" s="148">
        <v>400</v>
      </c>
      <c r="L252" s="148">
        <v>600</v>
      </c>
      <c r="M252" s="148">
        <v>150</v>
      </c>
      <c r="N252" s="171">
        <f t="shared" si="3"/>
        <v>3462</v>
      </c>
    </row>
    <row r="253" spans="1:14" hidden="1" x14ac:dyDescent="0.3">
      <c r="A253" s="111" t="s">
        <v>781</v>
      </c>
      <c r="B253" s="94" t="s">
        <v>778</v>
      </c>
      <c r="C253" s="92">
        <v>4</v>
      </c>
      <c r="D253" s="93" t="s">
        <v>247</v>
      </c>
      <c r="E253" s="148">
        <v>1325</v>
      </c>
      <c r="F253" s="148">
        <v>140</v>
      </c>
      <c r="G253" s="148">
        <v>80</v>
      </c>
      <c r="H253" s="148">
        <v>60</v>
      </c>
      <c r="I253" s="148">
        <v>416</v>
      </c>
      <c r="J253" s="148">
        <v>312</v>
      </c>
      <c r="K253" s="148">
        <v>400</v>
      </c>
      <c r="L253" s="148">
        <v>600</v>
      </c>
      <c r="M253" s="148">
        <v>150</v>
      </c>
      <c r="N253" s="171">
        <f t="shared" si="3"/>
        <v>3483</v>
      </c>
    </row>
    <row r="254" spans="1:14" hidden="1" x14ac:dyDescent="0.3">
      <c r="A254" s="111" t="s">
        <v>781</v>
      </c>
      <c r="B254" s="94" t="s">
        <v>778</v>
      </c>
      <c r="C254" s="92">
        <v>5</v>
      </c>
      <c r="D254" s="93" t="s">
        <v>248</v>
      </c>
      <c r="E254" s="148">
        <v>2314.8000000000002</v>
      </c>
      <c r="F254" s="148">
        <v>170</v>
      </c>
      <c r="G254" s="148">
        <v>100</v>
      </c>
      <c r="H254" s="148">
        <v>70</v>
      </c>
      <c r="I254" s="148">
        <v>600</v>
      </c>
      <c r="J254" s="148">
        <v>408</v>
      </c>
      <c r="K254" s="148">
        <v>500</v>
      </c>
      <c r="L254" s="148">
        <v>600</v>
      </c>
      <c r="M254" s="148">
        <v>175</v>
      </c>
      <c r="N254" s="171">
        <f t="shared" si="3"/>
        <v>4937.8</v>
      </c>
    </row>
    <row r="255" spans="1:14" hidden="1" x14ac:dyDescent="0.3">
      <c r="A255" s="111" t="s">
        <v>781</v>
      </c>
      <c r="B255" s="94" t="s">
        <v>778</v>
      </c>
      <c r="C255" s="92">
        <v>5</v>
      </c>
      <c r="D255" s="93" t="s">
        <v>249</v>
      </c>
      <c r="E255" s="148">
        <v>2314.8000000000002</v>
      </c>
      <c r="F255" s="148">
        <v>170</v>
      </c>
      <c r="G255" s="148">
        <v>100</v>
      </c>
      <c r="H255" s="148">
        <v>70</v>
      </c>
      <c r="I255" s="148">
        <v>650</v>
      </c>
      <c r="J255" s="148">
        <v>1170</v>
      </c>
      <c r="K255" s="148">
        <v>500</v>
      </c>
      <c r="L255" s="148">
        <v>600</v>
      </c>
      <c r="M255" s="148">
        <v>175</v>
      </c>
      <c r="N255" s="171">
        <f t="shared" si="3"/>
        <v>5749.8</v>
      </c>
    </row>
    <row r="256" spans="1:14" hidden="1" x14ac:dyDescent="0.3">
      <c r="A256" s="111" t="s">
        <v>781</v>
      </c>
      <c r="B256" s="94" t="s">
        <v>778</v>
      </c>
      <c r="C256" s="92">
        <v>6</v>
      </c>
      <c r="D256" s="93" t="s">
        <v>250</v>
      </c>
      <c r="E256" s="148">
        <v>4808.5</v>
      </c>
      <c r="F256" s="148">
        <v>180</v>
      </c>
      <c r="G256" s="148">
        <v>120</v>
      </c>
      <c r="H256" s="148">
        <v>80</v>
      </c>
      <c r="I256" s="148">
        <v>1050</v>
      </c>
      <c r="J256" s="148">
        <v>528</v>
      </c>
      <c r="K256" s="148">
        <v>600</v>
      </c>
      <c r="L256" s="148">
        <v>600</v>
      </c>
      <c r="M256" s="148">
        <v>175</v>
      </c>
      <c r="N256" s="171">
        <f t="shared" si="3"/>
        <v>8141.5</v>
      </c>
    </row>
    <row r="257" spans="1:14" hidden="1" x14ac:dyDescent="0.3">
      <c r="A257" s="111" t="s">
        <v>781</v>
      </c>
      <c r="B257" s="94" t="s">
        <v>778</v>
      </c>
      <c r="C257" s="92">
        <v>6</v>
      </c>
      <c r="D257" s="93" t="s">
        <v>251</v>
      </c>
      <c r="E257" s="148">
        <v>4645.5</v>
      </c>
      <c r="F257" s="148">
        <v>180</v>
      </c>
      <c r="G257" s="148">
        <v>120</v>
      </c>
      <c r="H257" s="148">
        <v>80</v>
      </c>
      <c r="I257" s="148">
        <v>1050</v>
      </c>
      <c r="J257" s="148">
        <v>408</v>
      </c>
      <c r="K257" s="148">
        <v>600</v>
      </c>
      <c r="L257" s="148">
        <v>600</v>
      </c>
      <c r="M257" s="148">
        <v>175</v>
      </c>
      <c r="N257" s="171">
        <f t="shared" si="3"/>
        <v>7858.5</v>
      </c>
    </row>
    <row r="258" spans="1:14" hidden="1" x14ac:dyDescent="0.3">
      <c r="A258" s="112" t="s">
        <v>781</v>
      </c>
      <c r="B258" s="108" t="s">
        <v>778</v>
      </c>
      <c r="C258" s="97">
        <v>7</v>
      </c>
      <c r="D258" s="98" t="s">
        <v>252</v>
      </c>
      <c r="E258" s="148">
        <v>4920</v>
      </c>
      <c r="F258" s="148">
        <v>200</v>
      </c>
      <c r="G258" s="148">
        <v>100</v>
      </c>
      <c r="H258" s="148">
        <v>100</v>
      </c>
      <c r="I258" s="148">
        <v>1190</v>
      </c>
      <c r="J258" s="148">
        <v>1170</v>
      </c>
      <c r="K258" s="148">
        <v>900</v>
      </c>
      <c r="L258" s="148">
        <v>490</v>
      </c>
      <c r="M258" s="148">
        <v>150</v>
      </c>
      <c r="N258" s="171">
        <f t="shared" si="3"/>
        <v>9220</v>
      </c>
    </row>
    <row r="259" spans="1:14" hidden="1" x14ac:dyDescent="0.3">
      <c r="A259" s="112" t="s">
        <v>781</v>
      </c>
      <c r="B259" s="108" t="s">
        <v>778</v>
      </c>
      <c r="C259" s="97">
        <v>7</v>
      </c>
      <c r="D259" s="98" t="s">
        <v>253</v>
      </c>
      <c r="E259" s="148">
        <v>6160</v>
      </c>
      <c r="F259" s="148">
        <v>220</v>
      </c>
      <c r="G259" s="148">
        <v>100</v>
      </c>
      <c r="H259" s="148">
        <v>90</v>
      </c>
      <c r="I259" s="148">
        <v>1440</v>
      </c>
      <c r="J259" s="148">
        <v>1560</v>
      </c>
      <c r="K259" s="148">
        <v>950</v>
      </c>
      <c r="L259" s="148">
        <v>600</v>
      </c>
      <c r="M259" s="148">
        <v>175</v>
      </c>
      <c r="N259" s="171">
        <f t="shared" ref="N259:N322" si="4">SUM(E259:M259)</f>
        <v>11295</v>
      </c>
    </row>
    <row r="260" spans="1:14" hidden="1" x14ac:dyDescent="0.3">
      <c r="A260" s="111" t="s">
        <v>781</v>
      </c>
      <c r="B260" s="94" t="s">
        <v>778</v>
      </c>
      <c r="C260" s="92">
        <v>7</v>
      </c>
      <c r="D260" s="93" t="s">
        <v>254</v>
      </c>
      <c r="E260" s="148">
        <v>5919.48</v>
      </c>
      <c r="F260" s="148">
        <v>200</v>
      </c>
      <c r="G260" s="148">
        <v>100</v>
      </c>
      <c r="H260" s="148">
        <v>90</v>
      </c>
      <c r="I260" s="148">
        <v>1440</v>
      </c>
      <c r="J260" s="148">
        <v>1300</v>
      </c>
      <c r="K260" s="148">
        <v>700</v>
      </c>
      <c r="L260" s="148">
        <v>600</v>
      </c>
      <c r="M260" s="148">
        <v>175</v>
      </c>
      <c r="N260" s="171">
        <f t="shared" si="4"/>
        <v>10524.48</v>
      </c>
    </row>
    <row r="261" spans="1:14" hidden="1" x14ac:dyDescent="0.3">
      <c r="A261" s="111" t="s">
        <v>781</v>
      </c>
      <c r="B261" s="94" t="s">
        <v>778</v>
      </c>
      <c r="C261" s="92">
        <v>7</v>
      </c>
      <c r="D261" s="93" t="s">
        <v>255</v>
      </c>
      <c r="E261" s="148">
        <v>6222</v>
      </c>
      <c r="F261" s="148">
        <v>200</v>
      </c>
      <c r="G261" s="148">
        <v>130</v>
      </c>
      <c r="H261" s="148">
        <v>90</v>
      </c>
      <c r="I261" s="148">
        <v>1190</v>
      </c>
      <c r="J261" s="148">
        <v>1300</v>
      </c>
      <c r="K261" s="148">
        <v>700</v>
      </c>
      <c r="L261" s="148">
        <v>600</v>
      </c>
      <c r="M261" s="148">
        <v>175</v>
      </c>
      <c r="N261" s="171">
        <f t="shared" si="4"/>
        <v>10607</v>
      </c>
    </row>
    <row r="262" spans="1:14" hidden="1" x14ac:dyDescent="0.3">
      <c r="A262" s="111" t="s">
        <v>781</v>
      </c>
      <c r="B262" s="94" t="s">
        <v>778</v>
      </c>
      <c r="C262" s="92">
        <v>8</v>
      </c>
      <c r="D262" s="93" t="s">
        <v>256</v>
      </c>
      <c r="E262" s="148">
        <v>10246.5</v>
      </c>
      <c r="F262" s="148">
        <v>240</v>
      </c>
      <c r="G262" s="148">
        <v>100</v>
      </c>
      <c r="H262" s="148">
        <v>100</v>
      </c>
      <c r="I262" s="148">
        <v>1680</v>
      </c>
      <c r="J262" s="148">
        <v>1170</v>
      </c>
      <c r="K262" s="148">
        <v>1000</v>
      </c>
      <c r="L262" s="148">
        <v>600</v>
      </c>
      <c r="M262" s="148">
        <v>175</v>
      </c>
      <c r="N262" s="171">
        <f t="shared" si="4"/>
        <v>15311.5</v>
      </c>
    </row>
    <row r="263" spans="1:14" hidden="1" x14ac:dyDescent="0.3">
      <c r="A263" s="111" t="s">
        <v>781</v>
      </c>
      <c r="B263" s="94" t="s">
        <v>778</v>
      </c>
      <c r="C263" s="92">
        <v>8</v>
      </c>
      <c r="D263" s="93" t="s">
        <v>257</v>
      </c>
      <c r="E263" s="148">
        <v>9998.1</v>
      </c>
      <c r="F263" s="148">
        <v>240</v>
      </c>
      <c r="G263" s="148">
        <v>140</v>
      </c>
      <c r="H263" s="148">
        <v>100</v>
      </c>
      <c r="I263" s="148">
        <v>1680</v>
      </c>
      <c r="J263" s="148">
        <v>1170</v>
      </c>
      <c r="K263" s="148">
        <v>1000</v>
      </c>
      <c r="L263" s="148">
        <v>600</v>
      </c>
      <c r="M263" s="148">
        <v>175</v>
      </c>
      <c r="N263" s="171">
        <f t="shared" si="4"/>
        <v>15103.1</v>
      </c>
    </row>
    <row r="264" spans="1:14" hidden="1" x14ac:dyDescent="0.3">
      <c r="A264" s="111" t="s">
        <v>781</v>
      </c>
      <c r="B264" s="94" t="s">
        <v>778</v>
      </c>
      <c r="C264" s="92">
        <v>9</v>
      </c>
      <c r="D264" s="93" t="s">
        <v>258</v>
      </c>
      <c r="E264" s="148">
        <v>15300</v>
      </c>
      <c r="F264" s="148">
        <v>260</v>
      </c>
      <c r="G264" s="148">
        <v>100</v>
      </c>
      <c r="H264" s="148">
        <v>110</v>
      </c>
      <c r="I264" s="148">
        <v>2300</v>
      </c>
      <c r="J264" s="148">
        <v>1170</v>
      </c>
      <c r="K264" s="148">
        <v>1250</v>
      </c>
      <c r="L264" s="148">
        <v>600</v>
      </c>
      <c r="M264" s="148">
        <v>175</v>
      </c>
      <c r="N264" s="171">
        <f t="shared" si="4"/>
        <v>21265</v>
      </c>
    </row>
    <row r="265" spans="1:14" hidden="1" x14ac:dyDescent="0.3">
      <c r="A265" s="111" t="s">
        <v>781</v>
      </c>
      <c r="B265" s="94" t="s">
        <v>778</v>
      </c>
      <c r="C265" s="92">
        <v>9</v>
      </c>
      <c r="D265" s="93" t="s">
        <v>259</v>
      </c>
      <c r="E265" s="148">
        <v>15815.25</v>
      </c>
      <c r="F265" s="148">
        <v>260</v>
      </c>
      <c r="G265" s="148">
        <v>160</v>
      </c>
      <c r="H265" s="148">
        <v>110</v>
      </c>
      <c r="I265" s="148">
        <v>2300</v>
      </c>
      <c r="J265" s="148">
        <v>1560</v>
      </c>
      <c r="K265" s="148">
        <v>1150</v>
      </c>
      <c r="L265" s="148">
        <v>600</v>
      </c>
      <c r="M265" s="148">
        <v>175</v>
      </c>
      <c r="N265" s="171">
        <f t="shared" si="4"/>
        <v>22130.25</v>
      </c>
    </row>
    <row r="266" spans="1:14" hidden="1" x14ac:dyDescent="0.3">
      <c r="A266" s="112" t="s">
        <v>781</v>
      </c>
      <c r="B266" s="99" t="s">
        <v>778</v>
      </c>
      <c r="C266" s="97">
        <v>10</v>
      </c>
      <c r="D266" s="98" t="s">
        <v>260</v>
      </c>
      <c r="E266" s="148">
        <v>21880</v>
      </c>
      <c r="F266" s="148">
        <v>260</v>
      </c>
      <c r="G266" s="148">
        <v>170</v>
      </c>
      <c r="H266" s="148">
        <v>120</v>
      </c>
      <c r="I266" s="148">
        <v>2300</v>
      </c>
      <c r="J266" s="148">
        <v>1560</v>
      </c>
      <c r="K266" s="148">
        <v>1250</v>
      </c>
      <c r="L266" s="148">
        <v>875</v>
      </c>
      <c r="M266" s="148">
        <v>200</v>
      </c>
      <c r="N266" s="171">
        <f t="shared" si="4"/>
        <v>28615</v>
      </c>
    </row>
    <row r="267" spans="1:14" hidden="1" x14ac:dyDescent="0.3">
      <c r="A267" s="112" t="s">
        <v>781</v>
      </c>
      <c r="B267" s="99" t="s">
        <v>778</v>
      </c>
      <c r="C267" s="97">
        <v>10</v>
      </c>
      <c r="D267" s="98" t="s">
        <v>261</v>
      </c>
      <c r="E267" s="148">
        <v>22591</v>
      </c>
      <c r="F267" s="148">
        <v>260</v>
      </c>
      <c r="G267" s="148">
        <v>100</v>
      </c>
      <c r="H267" s="148">
        <v>120</v>
      </c>
      <c r="I267" s="148">
        <v>2300</v>
      </c>
      <c r="J267" s="148">
        <v>1560</v>
      </c>
      <c r="K267" s="148">
        <v>1250</v>
      </c>
      <c r="L267" s="148">
        <v>875</v>
      </c>
      <c r="M267" s="148">
        <v>200</v>
      </c>
      <c r="N267" s="171">
        <f t="shared" si="4"/>
        <v>29256</v>
      </c>
    </row>
    <row r="268" spans="1:14" hidden="1" x14ac:dyDescent="0.3">
      <c r="A268" s="111" t="s">
        <v>781</v>
      </c>
      <c r="B268" s="101" t="s">
        <v>88</v>
      </c>
      <c r="C268" s="92">
        <v>2</v>
      </c>
      <c r="D268" s="93" t="s">
        <v>262</v>
      </c>
      <c r="E268" s="148">
        <v>379.2</v>
      </c>
      <c r="F268" s="148">
        <v>60</v>
      </c>
      <c r="G268" s="148">
        <v>100</v>
      </c>
      <c r="H268" s="148">
        <v>40</v>
      </c>
      <c r="I268" s="148">
        <v>336</v>
      </c>
      <c r="J268" s="148">
        <v>208</v>
      </c>
      <c r="K268" s="148">
        <v>50</v>
      </c>
      <c r="L268" s="148">
        <v>600</v>
      </c>
      <c r="M268" s="148">
        <v>100</v>
      </c>
      <c r="N268" s="171">
        <f t="shared" si="4"/>
        <v>1873.2</v>
      </c>
    </row>
    <row r="269" spans="1:14" hidden="1" x14ac:dyDescent="0.3">
      <c r="A269" s="111" t="s">
        <v>781</v>
      </c>
      <c r="B269" s="101" t="s">
        <v>88</v>
      </c>
      <c r="C269" s="92">
        <v>3</v>
      </c>
      <c r="D269" s="93" t="s">
        <v>263</v>
      </c>
      <c r="E269" s="148">
        <v>960.4</v>
      </c>
      <c r="F269" s="148">
        <v>70</v>
      </c>
      <c r="G269" s="148">
        <v>100</v>
      </c>
      <c r="H269" s="148">
        <v>45</v>
      </c>
      <c r="I269" s="148">
        <v>1200</v>
      </c>
      <c r="J269" s="148">
        <v>1170</v>
      </c>
      <c r="K269" s="148">
        <v>70</v>
      </c>
      <c r="L269" s="148">
        <v>600</v>
      </c>
      <c r="M269" s="148">
        <v>100</v>
      </c>
      <c r="N269" s="171">
        <f t="shared" si="4"/>
        <v>4315.3999999999996</v>
      </c>
    </row>
    <row r="270" spans="1:14" hidden="1" x14ac:dyDescent="0.3">
      <c r="A270" s="111" t="s">
        <v>781</v>
      </c>
      <c r="B270" s="101" t="s">
        <v>88</v>
      </c>
      <c r="C270" s="92">
        <v>4</v>
      </c>
      <c r="D270" s="93" t="s">
        <v>264</v>
      </c>
      <c r="E270" s="148">
        <v>1594.8</v>
      </c>
      <c r="F270" s="148">
        <v>80</v>
      </c>
      <c r="G270" s="148">
        <v>100</v>
      </c>
      <c r="H270" s="148">
        <v>50</v>
      </c>
      <c r="I270" s="148">
        <v>1200</v>
      </c>
      <c r="J270" s="148">
        <v>369</v>
      </c>
      <c r="K270" s="148">
        <v>35</v>
      </c>
      <c r="L270" s="148">
        <v>600</v>
      </c>
      <c r="M270" s="148">
        <v>100</v>
      </c>
      <c r="N270" s="171">
        <f t="shared" si="4"/>
        <v>4128.8</v>
      </c>
    </row>
    <row r="271" spans="1:14" hidden="1" x14ac:dyDescent="0.3">
      <c r="A271" s="111" t="s">
        <v>781</v>
      </c>
      <c r="B271" s="101" t="s">
        <v>88</v>
      </c>
      <c r="C271" s="92">
        <v>5</v>
      </c>
      <c r="D271" s="93" t="s">
        <v>265</v>
      </c>
      <c r="E271" s="148">
        <v>1380</v>
      </c>
      <c r="F271" s="148">
        <v>90</v>
      </c>
      <c r="G271" s="148">
        <v>100</v>
      </c>
      <c r="H271" s="148">
        <v>55</v>
      </c>
      <c r="I271" s="148">
        <v>1680</v>
      </c>
      <c r="J271" s="148">
        <v>369</v>
      </c>
      <c r="K271" s="148">
        <v>40</v>
      </c>
      <c r="L271" s="148">
        <v>600</v>
      </c>
      <c r="M271" s="148">
        <v>125</v>
      </c>
      <c r="N271" s="171">
        <f t="shared" si="4"/>
        <v>4439</v>
      </c>
    </row>
    <row r="272" spans="1:14" hidden="1" x14ac:dyDescent="0.3">
      <c r="A272" s="111" t="s">
        <v>781</v>
      </c>
      <c r="B272" s="101" t="s">
        <v>88</v>
      </c>
      <c r="C272" s="92">
        <v>6</v>
      </c>
      <c r="D272" s="93" t="s">
        <v>266</v>
      </c>
      <c r="E272" s="148">
        <v>1960</v>
      </c>
      <c r="F272" s="148">
        <v>100</v>
      </c>
      <c r="G272" s="148">
        <v>100</v>
      </c>
      <c r="H272" s="148">
        <v>60</v>
      </c>
      <c r="I272" s="148">
        <v>2530</v>
      </c>
      <c r="J272" s="148">
        <v>1170</v>
      </c>
      <c r="K272" s="148">
        <v>90</v>
      </c>
      <c r="L272" s="148">
        <v>630</v>
      </c>
      <c r="M272" s="148">
        <v>125</v>
      </c>
      <c r="N272" s="171">
        <f t="shared" si="4"/>
        <v>6765</v>
      </c>
    </row>
    <row r="273" spans="1:14" hidden="1" x14ac:dyDescent="0.3">
      <c r="A273" s="111" t="s">
        <v>781</v>
      </c>
      <c r="B273" s="101" t="s">
        <v>88</v>
      </c>
      <c r="C273" s="92">
        <v>7</v>
      </c>
      <c r="D273" s="93" t="s">
        <v>267</v>
      </c>
      <c r="E273" s="148">
        <v>3706.5</v>
      </c>
      <c r="F273" s="148">
        <v>110</v>
      </c>
      <c r="G273" s="148">
        <v>100</v>
      </c>
      <c r="H273" s="148">
        <v>70</v>
      </c>
      <c r="I273" s="148">
        <v>2530</v>
      </c>
      <c r="J273" s="148">
        <v>1170</v>
      </c>
      <c r="K273" s="148">
        <v>550</v>
      </c>
      <c r="L273" s="148">
        <v>600</v>
      </c>
      <c r="M273" s="148">
        <v>150</v>
      </c>
      <c r="N273" s="171">
        <f t="shared" si="4"/>
        <v>8986.5</v>
      </c>
    </row>
    <row r="274" spans="1:14" hidden="1" x14ac:dyDescent="0.3">
      <c r="A274" s="111" t="s">
        <v>781</v>
      </c>
      <c r="B274" s="101" t="s">
        <v>88</v>
      </c>
      <c r="C274" s="92">
        <v>8</v>
      </c>
      <c r="D274" s="93" t="s">
        <v>268</v>
      </c>
      <c r="E274" s="148">
        <v>9256</v>
      </c>
      <c r="F274" s="148">
        <v>134</v>
      </c>
      <c r="G274" s="148">
        <v>100</v>
      </c>
      <c r="H274" s="148">
        <v>80</v>
      </c>
      <c r="I274" s="148">
        <v>2904</v>
      </c>
      <c r="J274" s="148">
        <v>1170</v>
      </c>
      <c r="K274" s="148">
        <v>650</v>
      </c>
      <c r="L274" s="148">
        <v>600</v>
      </c>
      <c r="M274" s="148">
        <v>150</v>
      </c>
      <c r="N274" s="171">
        <f t="shared" si="4"/>
        <v>15044</v>
      </c>
    </row>
    <row r="275" spans="1:14" hidden="1" x14ac:dyDescent="0.3">
      <c r="A275" s="111" t="s">
        <v>781</v>
      </c>
      <c r="B275" s="101" t="s">
        <v>88</v>
      </c>
      <c r="C275" s="92">
        <v>9</v>
      </c>
      <c r="D275" s="93" t="s">
        <v>269</v>
      </c>
      <c r="E275" s="148">
        <v>13725</v>
      </c>
      <c r="F275" s="148">
        <v>150</v>
      </c>
      <c r="G275" s="148">
        <v>100</v>
      </c>
      <c r="H275" s="148">
        <v>90</v>
      </c>
      <c r="I275" s="148">
        <v>2904</v>
      </c>
      <c r="J275" s="148">
        <v>2280</v>
      </c>
      <c r="K275" s="148">
        <v>150</v>
      </c>
      <c r="L275" s="148">
        <v>630</v>
      </c>
      <c r="M275" s="148">
        <v>150</v>
      </c>
      <c r="N275" s="171">
        <f t="shared" si="4"/>
        <v>20179</v>
      </c>
    </row>
    <row r="276" spans="1:14" hidden="1" x14ac:dyDescent="0.3">
      <c r="A276" s="112" t="s">
        <v>781</v>
      </c>
      <c r="B276" s="100" t="s">
        <v>88</v>
      </c>
      <c r="C276" s="97">
        <v>10</v>
      </c>
      <c r="D276" s="98" t="s">
        <v>270</v>
      </c>
      <c r="E276" s="148">
        <v>30115</v>
      </c>
      <c r="F276" s="148">
        <v>170</v>
      </c>
      <c r="G276" s="148">
        <v>100</v>
      </c>
      <c r="H276" s="148">
        <v>100</v>
      </c>
      <c r="I276" s="148">
        <v>3456</v>
      </c>
      <c r="J276" s="148">
        <v>1170</v>
      </c>
      <c r="K276" s="148">
        <v>850</v>
      </c>
      <c r="L276" s="148">
        <v>600</v>
      </c>
      <c r="M276" s="148">
        <v>175</v>
      </c>
      <c r="N276" s="171">
        <f t="shared" si="4"/>
        <v>36736</v>
      </c>
    </row>
    <row r="277" spans="1:14" hidden="1" x14ac:dyDescent="0.3">
      <c r="A277" s="113" t="s">
        <v>777</v>
      </c>
      <c r="B277" s="91" t="s">
        <v>788</v>
      </c>
      <c r="C277" s="92">
        <v>1</v>
      </c>
      <c r="D277" s="93" t="s">
        <v>271</v>
      </c>
      <c r="E277" s="148">
        <v>0</v>
      </c>
      <c r="F277" s="148">
        <v>65</v>
      </c>
      <c r="G277" s="148">
        <v>50</v>
      </c>
      <c r="H277" s="148">
        <v>30</v>
      </c>
      <c r="I277" s="148">
        <v>112</v>
      </c>
      <c r="J277" s="148">
        <v>25</v>
      </c>
      <c r="K277" s="148">
        <v>50</v>
      </c>
      <c r="L277" s="148">
        <v>50</v>
      </c>
      <c r="M277" s="148">
        <v>100</v>
      </c>
      <c r="N277" s="171">
        <f t="shared" si="4"/>
        <v>482</v>
      </c>
    </row>
    <row r="278" spans="1:14" hidden="1" x14ac:dyDescent="0.3">
      <c r="A278" s="113" t="s">
        <v>777</v>
      </c>
      <c r="B278" s="91" t="s">
        <v>788</v>
      </c>
      <c r="C278" s="92">
        <v>2</v>
      </c>
      <c r="D278" s="93" t="s">
        <v>272</v>
      </c>
      <c r="E278" s="148">
        <v>612</v>
      </c>
      <c r="F278" s="148">
        <v>80</v>
      </c>
      <c r="G278" s="148">
        <v>60</v>
      </c>
      <c r="H278" s="148">
        <v>80</v>
      </c>
      <c r="I278" s="148">
        <v>112</v>
      </c>
      <c r="J278" s="148">
        <v>25</v>
      </c>
      <c r="K278" s="148">
        <v>70</v>
      </c>
      <c r="L278" s="148">
        <v>140</v>
      </c>
      <c r="M278" s="148">
        <v>100</v>
      </c>
      <c r="N278" s="171">
        <f t="shared" si="4"/>
        <v>1279</v>
      </c>
    </row>
    <row r="279" spans="1:14" hidden="1" x14ac:dyDescent="0.3">
      <c r="A279" s="113" t="s">
        <v>777</v>
      </c>
      <c r="B279" s="91" t="s">
        <v>788</v>
      </c>
      <c r="C279" s="92">
        <v>2</v>
      </c>
      <c r="D279" s="93" t="s">
        <v>273</v>
      </c>
      <c r="E279" s="148">
        <v>465</v>
      </c>
      <c r="F279" s="148">
        <v>80</v>
      </c>
      <c r="G279" s="148">
        <v>60</v>
      </c>
      <c r="H279" s="148">
        <v>80</v>
      </c>
      <c r="I279" s="148">
        <v>112</v>
      </c>
      <c r="J279" s="148">
        <v>25</v>
      </c>
      <c r="K279" s="148">
        <v>60</v>
      </c>
      <c r="L279" s="148">
        <v>50</v>
      </c>
      <c r="M279" s="148">
        <v>100</v>
      </c>
      <c r="N279" s="171">
        <f t="shared" si="4"/>
        <v>1032</v>
      </c>
    </row>
    <row r="280" spans="1:14" hidden="1" x14ac:dyDescent="0.3">
      <c r="A280" s="113" t="s">
        <v>777</v>
      </c>
      <c r="B280" s="91" t="s">
        <v>788</v>
      </c>
      <c r="C280" s="92">
        <v>2</v>
      </c>
      <c r="D280" s="93" t="s">
        <v>274</v>
      </c>
      <c r="E280" s="148">
        <v>420</v>
      </c>
      <c r="F280" s="148">
        <v>80</v>
      </c>
      <c r="G280" s="148">
        <v>60</v>
      </c>
      <c r="H280" s="148">
        <v>80</v>
      </c>
      <c r="I280" s="148">
        <v>112</v>
      </c>
      <c r="J280" s="148">
        <v>88</v>
      </c>
      <c r="K280" s="148">
        <v>70</v>
      </c>
      <c r="L280" s="148">
        <v>50</v>
      </c>
      <c r="M280" s="148">
        <v>100</v>
      </c>
      <c r="N280" s="171">
        <f t="shared" si="4"/>
        <v>1060</v>
      </c>
    </row>
    <row r="281" spans="1:14" hidden="1" x14ac:dyDescent="0.3">
      <c r="A281" s="113" t="s">
        <v>777</v>
      </c>
      <c r="B281" s="91" t="s">
        <v>788</v>
      </c>
      <c r="C281" s="92">
        <v>2</v>
      </c>
      <c r="D281" s="93" t="s">
        <v>275</v>
      </c>
      <c r="E281" s="148">
        <v>732.8</v>
      </c>
      <c r="F281" s="148">
        <v>80</v>
      </c>
      <c r="G281" s="148">
        <v>60</v>
      </c>
      <c r="H281" s="148">
        <v>80</v>
      </c>
      <c r="I281" s="148">
        <v>112</v>
      </c>
      <c r="J281" s="148">
        <v>25</v>
      </c>
      <c r="K281" s="148">
        <v>60</v>
      </c>
      <c r="L281" s="148">
        <v>140</v>
      </c>
      <c r="M281" s="148">
        <v>100</v>
      </c>
      <c r="N281" s="171">
        <f t="shared" si="4"/>
        <v>1389.8</v>
      </c>
    </row>
    <row r="282" spans="1:14" hidden="1" x14ac:dyDescent="0.3">
      <c r="A282" s="113" t="s">
        <v>777</v>
      </c>
      <c r="B282" s="91" t="s">
        <v>788</v>
      </c>
      <c r="C282" s="92">
        <v>3</v>
      </c>
      <c r="D282" s="93" t="s">
        <v>276</v>
      </c>
      <c r="E282" s="148">
        <v>924</v>
      </c>
      <c r="F282" s="148">
        <v>100</v>
      </c>
      <c r="G282" s="148">
        <v>70</v>
      </c>
      <c r="H282" s="148">
        <v>50</v>
      </c>
      <c r="I282" s="148">
        <v>76</v>
      </c>
      <c r="J282" s="148">
        <v>100</v>
      </c>
      <c r="K282" s="148">
        <v>80</v>
      </c>
      <c r="L282" s="148">
        <v>140</v>
      </c>
      <c r="M282" s="148">
        <v>125</v>
      </c>
      <c r="N282" s="171">
        <f t="shared" si="4"/>
        <v>1665</v>
      </c>
    </row>
    <row r="283" spans="1:14" hidden="1" x14ac:dyDescent="0.3">
      <c r="A283" s="113" t="s">
        <v>777</v>
      </c>
      <c r="B283" s="91" t="s">
        <v>788</v>
      </c>
      <c r="C283" s="92">
        <v>4</v>
      </c>
      <c r="D283" s="93" t="s">
        <v>277</v>
      </c>
      <c r="E283" s="148">
        <v>1260</v>
      </c>
      <c r="F283" s="148">
        <v>125</v>
      </c>
      <c r="G283" s="148">
        <v>80</v>
      </c>
      <c r="H283" s="148">
        <v>60</v>
      </c>
      <c r="I283" s="148">
        <v>500</v>
      </c>
      <c r="J283" s="148">
        <v>100</v>
      </c>
      <c r="K283" s="148">
        <v>400</v>
      </c>
      <c r="L283" s="148">
        <v>140</v>
      </c>
      <c r="M283" s="148">
        <v>125</v>
      </c>
      <c r="N283" s="171">
        <f t="shared" si="4"/>
        <v>2790</v>
      </c>
    </row>
    <row r="284" spans="1:14" hidden="1" x14ac:dyDescent="0.3">
      <c r="A284" s="113" t="s">
        <v>777</v>
      </c>
      <c r="B284" s="91" t="s">
        <v>788</v>
      </c>
      <c r="C284" s="92">
        <v>5</v>
      </c>
      <c r="D284" s="93" t="s">
        <v>278</v>
      </c>
      <c r="E284" s="148">
        <v>2680</v>
      </c>
      <c r="F284" s="148">
        <v>125</v>
      </c>
      <c r="G284" s="148">
        <v>80</v>
      </c>
      <c r="H284" s="148">
        <v>60</v>
      </c>
      <c r="I284" s="148">
        <v>980</v>
      </c>
      <c r="J284" s="148">
        <v>1280</v>
      </c>
      <c r="K284" s="148">
        <v>550</v>
      </c>
      <c r="L284" s="148">
        <v>140</v>
      </c>
      <c r="M284" s="148">
        <v>150</v>
      </c>
      <c r="N284" s="171">
        <f t="shared" si="4"/>
        <v>6045</v>
      </c>
    </row>
    <row r="285" spans="1:14" hidden="1" x14ac:dyDescent="0.3">
      <c r="A285" s="113" t="s">
        <v>777</v>
      </c>
      <c r="B285" s="91" t="s">
        <v>788</v>
      </c>
      <c r="C285" s="92">
        <v>6</v>
      </c>
      <c r="D285" s="93" t="s">
        <v>279</v>
      </c>
      <c r="E285" s="148">
        <v>4224</v>
      </c>
      <c r="F285" s="148">
        <v>160</v>
      </c>
      <c r="G285" s="148">
        <v>120</v>
      </c>
      <c r="H285" s="148">
        <v>70</v>
      </c>
      <c r="I285" s="148">
        <v>650</v>
      </c>
      <c r="J285" s="148">
        <v>160</v>
      </c>
      <c r="K285" s="148">
        <v>675</v>
      </c>
      <c r="L285" s="148">
        <v>600</v>
      </c>
      <c r="M285" s="148">
        <v>150</v>
      </c>
      <c r="N285" s="171">
        <f t="shared" si="4"/>
        <v>6809</v>
      </c>
    </row>
    <row r="286" spans="1:14" hidden="1" x14ac:dyDescent="0.3">
      <c r="A286" s="114" t="s">
        <v>777</v>
      </c>
      <c r="B286" s="96" t="s">
        <v>788</v>
      </c>
      <c r="C286" s="97">
        <v>7</v>
      </c>
      <c r="D286" s="98" t="s">
        <v>280</v>
      </c>
      <c r="E286" s="148">
        <v>4005</v>
      </c>
      <c r="F286" s="148">
        <v>200</v>
      </c>
      <c r="G286" s="148">
        <v>130</v>
      </c>
      <c r="H286" s="148">
        <v>80</v>
      </c>
      <c r="I286" s="148">
        <v>650</v>
      </c>
      <c r="J286" s="148">
        <v>1280</v>
      </c>
      <c r="K286" s="148">
        <v>775</v>
      </c>
      <c r="L286" s="148">
        <v>600</v>
      </c>
      <c r="M286" s="148">
        <v>175</v>
      </c>
      <c r="N286" s="171">
        <f t="shared" si="4"/>
        <v>7895</v>
      </c>
    </row>
    <row r="287" spans="1:14" hidden="1" x14ac:dyDescent="0.3">
      <c r="A287" s="114" t="s">
        <v>777</v>
      </c>
      <c r="B287" s="96" t="s">
        <v>788</v>
      </c>
      <c r="C287" s="97">
        <v>7</v>
      </c>
      <c r="D287" s="98" t="s">
        <v>281</v>
      </c>
      <c r="E287" s="148">
        <v>4005</v>
      </c>
      <c r="F287" s="148">
        <v>200</v>
      </c>
      <c r="G287" s="148">
        <v>130</v>
      </c>
      <c r="H287" s="148">
        <v>80</v>
      </c>
      <c r="I287" s="148">
        <v>650</v>
      </c>
      <c r="J287" s="148">
        <v>1280</v>
      </c>
      <c r="K287" s="148">
        <v>775</v>
      </c>
      <c r="L287" s="148">
        <v>600</v>
      </c>
      <c r="M287" s="148">
        <v>175</v>
      </c>
      <c r="N287" s="171">
        <f t="shared" si="4"/>
        <v>7895</v>
      </c>
    </row>
    <row r="288" spans="1:14" hidden="1" x14ac:dyDescent="0.3">
      <c r="A288" s="113" t="s">
        <v>777</v>
      </c>
      <c r="B288" s="91" t="s">
        <v>788</v>
      </c>
      <c r="C288" s="92">
        <v>7</v>
      </c>
      <c r="D288" s="93" t="s">
        <v>282</v>
      </c>
      <c r="E288" s="148">
        <v>7290</v>
      </c>
      <c r="F288" s="148">
        <v>200</v>
      </c>
      <c r="G288" s="148">
        <v>130</v>
      </c>
      <c r="H288" s="148">
        <v>80</v>
      </c>
      <c r="I288" s="148">
        <v>650</v>
      </c>
      <c r="J288" s="148">
        <v>1330</v>
      </c>
      <c r="K288" s="148">
        <v>775</v>
      </c>
      <c r="L288" s="148">
        <v>600</v>
      </c>
      <c r="M288" s="148">
        <v>175</v>
      </c>
      <c r="N288" s="171">
        <f t="shared" si="4"/>
        <v>11230</v>
      </c>
    </row>
    <row r="289" spans="1:14" x14ac:dyDescent="0.3">
      <c r="A289" s="113" t="s">
        <v>777</v>
      </c>
      <c r="B289" s="91" t="s">
        <v>788</v>
      </c>
      <c r="C289" s="92">
        <v>8</v>
      </c>
      <c r="D289" s="93" t="s">
        <v>283</v>
      </c>
      <c r="E289" s="148">
        <v>10340</v>
      </c>
      <c r="F289" s="148">
        <v>220</v>
      </c>
      <c r="G289" s="148">
        <v>140</v>
      </c>
      <c r="H289" s="148">
        <v>90</v>
      </c>
      <c r="I289" s="148">
        <v>1120</v>
      </c>
      <c r="J289" s="148">
        <v>2080</v>
      </c>
      <c r="K289" s="148">
        <v>1100</v>
      </c>
      <c r="L289" s="148">
        <v>600</v>
      </c>
      <c r="M289" s="148">
        <v>175</v>
      </c>
      <c r="N289" s="171">
        <f t="shared" si="4"/>
        <v>15865</v>
      </c>
    </row>
    <row r="290" spans="1:14" hidden="1" x14ac:dyDescent="0.3">
      <c r="A290" s="113" t="s">
        <v>777</v>
      </c>
      <c r="B290" s="103" t="s">
        <v>789</v>
      </c>
      <c r="C290" s="92">
        <v>3</v>
      </c>
      <c r="D290" s="93" t="s">
        <v>284</v>
      </c>
      <c r="E290" s="148">
        <v>800</v>
      </c>
      <c r="F290" s="148">
        <v>100</v>
      </c>
      <c r="G290" s="148">
        <v>70</v>
      </c>
      <c r="H290" s="148">
        <v>50</v>
      </c>
      <c r="I290" s="148">
        <v>76</v>
      </c>
      <c r="J290" s="148">
        <v>1280</v>
      </c>
      <c r="K290" s="148">
        <v>400</v>
      </c>
      <c r="L290" s="148">
        <v>450</v>
      </c>
      <c r="M290" s="148">
        <v>125</v>
      </c>
      <c r="N290" s="171">
        <f t="shared" si="4"/>
        <v>3351</v>
      </c>
    </row>
    <row r="291" spans="1:14" hidden="1" x14ac:dyDescent="0.3">
      <c r="A291" s="113" t="s">
        <v>777</v>
      </c>
      <c r="B291" s="103" t="s">
        <v>789</v>
      </c>
      <c r="C291" s="92">
        <v>3</v>
      </c>
      <c r="D291" s="93" t="s">
        <v>285</v>
      </c>
      <c r="E291" s="148">
        <v>736</v>
      </c>
      <c r="F291" s="148">
        <v>100</v>
      </c>
      <c r="G291" s="148">
        <v>70</v>
      </c>
      <c r="H291" s="148">
        <v>50</v>
      </c>
      <c r="I291" s="148">
        <v>76</v>
      </c>
      <c r="J291" s="148">
        <v>100</v>
      </c>
      <c r="K291" s="148">
        <v>200</v>
      </c>
      <c r="L291" s="148">
        <v>140</v>
      </c>
      <c r="M291" s="148">
        <v>125</v>
      </c>
      <c r="N291" s="171">
        <f t="shared" si="4"/>
        <v>1597</v>
      </c>
    </row>
    <row r="292" spans="1:14" hidden="1" x14ac:dyDescent="0.3">
      <c r="A292" s="113" t="s">
        <v>777</v>
      </c>
      <c r="B292" s="103" t="s">
        <v>789</v>
      </c>
      <c r="C292" s="92">
        <v>4</v>
      </c>
      <c r="D292" s="93" t="s">
        <v>286</v>
      </c>
      <c r="E292" s="148">
        <v>1400</v>
      </c>
      <c r="F292" s="148">
        <v>125</v>
      </c>
      <c r="G292" s="148">
        <v>80</v>
      </c>
      <c r="H292" s="148">
        <v>60</v>
      </c>
      <c r="I292" s="148">
        <v>600</v>
      </c>
      <c r="J292" s="148">
        <v>1280</v>
      </c>
      <c r="K292" s="148">
        <v>80</v>
      </c>
      <c r="L292" s="148">
        <v>450</v>
      </c>
      <c r="M292" s="148">
        <v>125</v>
      </c>
      <c r="N292" s="171">
        <f t="shared" si="4"/>
        <v>4200</v>
      </c>
    </row>
    <row r="293" spans="1:14" hidden="1" x14ac:dyDescent="0.3">
      <c r="A293" s="113" t="s">
        <v>777</v>
      </c>
      <c r="B293" s="103" t="s">
        <v>789</v>
      </c>
      <c r="C293" s="92">
        <v>5</v>
      </c>
      <c r="D293" s="93" t="s">
        <v>287</v>
      </c>
      <c r="E293" s="148">
        <v>2300</v>
      </c>
      <c r="F293" s="148">
        <v>130</v>
      </c>
      <c r="G293" s="148">
        <v>100</v>
      </c>
      <c r="H293" s="148">
        <v>70</v>
      </c>
      <c r="I293" s="148">
        <v>600</v>
      </c>
      <c r="J293" s="148">
        <v>420</v>
      </c>
      <c r="K293" s="148">
        <v>500</v>
      </c>
      <c r="L293" s="148">
        <v>450</v>
      </c>
      <c r="M293" s="148">
        <v>150</v>
      </c>
      <c r="N293" s="171">
        <f t="shared" si="4"/>
        <v>4720</v>
      </c>
    </row>
    <row r="294" spans="1:14" hidden="1" x14ac:dyDescent="0.3">
      <c r="A294" s="114" t="s">
        <v>777</v>
      </c>
      <c r="B294" s="102" t="s">
        <v>789</v>
      </c>
      <c r="C294" s="97">
        <v>8</v>
      </c>
      <c r="D294" s="98" t="s">
        <v>288</v>
      </c>
      <c r="E294" s="148">
        <v>8400</v>
      </c>
      <c r="F294" s="148">
        <v>240</v>
      </c>
      <c r="G294" s="148">
        <v>100</v>
      </c>
      <c r="H294" s="148">
        <v>100</v>
      </c>
      <c r="I294" s="148">
        <v>888</v>
      </c>
      <c r="J294" s="148">
        <v>528</v>
      </c>
      <c r="K294" s="148">
        <v>1800</v>
      </c>
      <c r="L294" s="148">
        <v>600</v>
      </c>
      <c r="M294" s="148">
        <v>175</v>
      </c>
      <c r="N294" s="171">
        <f t="shared" si="4"/>
        <v>12831</v>
      </c>
    </row>
    <row r="295" spans="1:14" hidden="1" x14ac:dyDescent="0.3">
      <c r="A295" s="114" t="s">
        <v>777</v>
      </c>
      <c r="B295" s="102" t="s">
        <v>789</v>
      </c>
      <c r="C295" s="97">
        <v>8</v>
      </c>
      <c r="D295" s="98" t="s">
        <v>289</v>
      </c>
      <c r="E295" s="148">
        <v>7980</v>
      </c>
      <c r="F295" s="148">
        <v>240</v>
      </c>
      <c r="G295" s="148">
        <v>100</v>
      </c>
      <c r="H295" s="148">
        <v>100</v>
      </c>
      <c r="I295" s="148">
        <v>1190</v>
      </c>
      <c r="J295" s="148">
        <v>3240</v>
      </c>
      <c r="K295" s="148">
        <v>1800</v>
      </c>
      <c r="L295" s="148">
        <v>600</v>
      </c>
      <c r="M295" s="148">
        <v>175</v>
      </c>
      <c r="N295" s="171">
        <f t="shared" si="4"/>
        <v>15425</v>
      </c>
    </row>
    <row r="296" spans="1:14" hidden="1" x14ac:dyDescent="0.3">
      <c r="A296" s="113" t="s">
        <v>777</v>
      </c>
      <c r="B296" s="103" t="s">
        <v>789</v>
      </c>
      <c r="C296" s="92">
        <v>9</v>
      </c>
      <c r="D296" s="93" t="s">
        <v>290</v>
      </c>
      <c r="E296" s="148">
        <v>14688</v>
      </c>
      <c r="F296" s="148">
        <v>480</v>
      </c>
      <c r="G296" s="148">
        <v>140</v>
      </c>
      <c r="H296" s="148">
        <v>100</v>
      </c>
      <c r="I296" s="148">
        <v>1520</v>
      </c>
      <c r="J296" s="148">
        <v>3240</v>
      </c>
      <c r="K296" s="148">
        <v>1800</v>
      </c>
      <c r="L296" s="148">
        <v>600</v>
      </c>
      <c r="M296" s="148">
        <v>200</v>
      </c>
      <c r="N296" s="171">
        <f t="shared" si="4"/>
        <v>22768</v>
      </c>
    </row>
    <row r="297" spans="1:14" hidden="1" x14ac:dyDescent="0.3">
      <c r="A297" s="113" t="s">
        <v>777</v>
      </c>
      <c r="B297" s="103" t="s">
        <v>789</v>
      </c>
      <c r="C297" s="92">
        <v>9</v>
      </c>
      <c r="D297" s="93" t="s">
        <v>291</v>
      </c>
      <c r="E297" s="148">
        <v>15180</v>
      </c>
      <c r="F297" s="148">
        <v>440</v>
      </c>
      <c r="G297" s="148">
        <v>150</v>
      </c>
      <c r="H297" s="148">
        <v>110</v>
      </c>
      <c r="I297" s="148">
        <v>1664</v>
      </c>
      <c r="J297" s="148">
        <v>3240</v>
      </c>
      <c r="K297" s="148">
        <v>1800</v>
      </c>
      <c r="L297" s="148">
        <v>600</v>
      </c>
      <c r="M297" s="148">
        <v>200</v>
      </c>
      <c r="N297" s="171">
        <f t="shared" si="4"/>
        <v>23384</v>
      </c>
    </row>
    <row r="298" spans="1:14" hidden="1" x14ac:dyDescent="0.3">
      <c r="A298" s="114" t="s">
        <v>777</v>
      </c>
      <c r="B298" s="104" t="s">
        <v>789</v>
      </c>
      <c r="C298" s="97">
        <v>10</v>
      </c>
      <c r="D298" s="98" t="s">
        <v>292</v>
      </c>
      <c r="E298" s="148">
        <v>180</v>
      </c>
      <c r="F298" s="148">
        <v>26</v>
      </c>
      <c r="G298" s="148">
        <v>15</v>
      </c>
      <c r="H298" s="148">
        <v>11</v>
      </c>
      <c r="I298" s="148">
        <v>20.8</v>
      </c>
      <c r="J298" s="148">
        <v>36</v>
      </c>
      <c r="K298" s="148">
        <v>25</v>
      </c>
      <c r="L298" s="148">
        <v>20</v>
      </c>
      <c r="M298" s="148">
        <v>200</v>
      </c>
      <c r="N298" s="171">
        <f t="shared" si="4"/>
        <v>533.79999999999995</v>
      </c>
    </row>
    <row r="299" spans="1:14" hidden="1" x14ac:dyDescent="0.3">
      <c r="A299" s="113" t="s">
        <v>777</v>
      </c>
      <c r="B299" s="103" t="s">
        <v>789</v>
      </c>
      <c r="C299" s="92">
        <v>10</v>
      </c>
      <c r="D299" s="93" t="s">
        <v>293</v>
      </c>
      <c r="E299" s="148">
        <v>23529.599999999999</v>
      </c>
      <c r="F299" s="148">
        <v>260</v>
      </c>
      <c r="G299" s="148">
        <v>150</v>
      </c>
      <c r="H299" s="148">
        <v>110</v>
      </c>
      <c r="I299" s="148">
        <v>1664</v>
      </c>
      <c r="J299" s="148">
        <v>3240</v>
      </c>
      <c r="K299" s="148">
        <v>1250</v>
      </c>
      <c r="L299" s="148">
        <v>600</v>
      </c>
      <c r="M299" s="148">
        <v>200</v>
      </c>
      <c r="N299" s="171">
        <f t="shared" si="4"/>
        <v>31003.599999999999</v>
      </c>
    </row>
    <row r="300" spans="1:14" hidden="1" x14ac:dyDescent="0.3">
      <c r="A300" s="114" t="s">
        <v>777</v>
      </c>
      <c r="B300" s="104" t="s">
        <v>789</v>
      </c>
      <c r="C300" s="97">
        <v>10</v>
      </c>
      <c r="D300" s="98" t="s">
        <v>294</v>
      </c>
      <c r="E300" s="148">
        <v>24130</v>
      </c>
      <c r="F300" s="148">
        <v>260</v>
      </c>
      <c r="G300" s="148">
        <v>170</v>
      </c>
      <c r="H300" s="148">
        <v>240</v>
      </c>
      <c r="I300" s="148">
        <v>1664</v>
      </c>
      <c r="J300" s="148">
        <v>3240</v>
      </c>
      <c r="K300" s="148">
        <v>1250</v>
      </c>
      <c r="L300" s="148">
        <v>600</v>
      </c>
      <c r="M300" s="148">
        <v>200</v>
      </c>
      <c r="N300" s="171">
        <f t="shared" si="4"/>
        <v>31754</v>
      </c>
    </row>
    <row r="301" spans="1:14" hidden="1" x14ac:dyDescent="0.3">
      <c r="A301" s="113" t="s">
        <v>777</v>
      </c>
      <c r="B301" s="106" t="s">
        <v>776</v>
      </c>
      <c r="C301" s="92">
        <v>4</v>
      </c>
      <c r="D301" s="93" t="s">
        <v>295</v>
      </c>
      <c r="E301" s="148">
        <v>1806</v>
      </c>
      <c r="F301" s="148">
        <v>140</v>
      </c>
      <c r="G301" s="148">
        <v>100</v>
      </c>
      <c r="H301" s="148">
        <v>60</v>
      </c>
      <c r="I301" s="148">
        <v>76</v>
      </c>
      <c r="J301" s="148">
        <v>380</v>
      </c>
      <c r="K301" s="148">
        <v>130</v>
      </c>
      <c r="L301" s="148">
        <v>450</v>
      </c>
      <c r="M301" s="148">
        <v>125</v>
      </c>
      <c r="N301" s="171">
        <f t="shared" si="4"/>
        <v>3267</v>
      </c>
    </row>
    <row r="302" spans="1:14" hidden="1" x14ac:dyDescent="0.3">
      <c r="A302" s="113" t="s">
        <v>777</v>
      </c>
      <c r="B302" s="106" t="s">
        <v>776</v>
      </c>
      <c r="C302" s="92">
        <v>5</v>
      </c>
      <c r="D302" s="93" t="s">
        <v>296</v>
      </c>
      <c r="E302" s="148">
        <v>2965.3</v>
      </c>
      <c r="F302" s="148">
        <v>160</v>
      </c>
      <c r="G302" s="148">
        <v>120</v>
      </c>
      <c r="H302" s="148">
        <v>70</v>
      </c>
      <c r="I302" s="148">
        <v>1050</v>
      </c>
      <c r="J302" s="148">
        <v>420</v>
      </c>
      <c r="K302" s="148">
        <v>700</v>
      </c>
      <c r="L302" s="148">
        <v>450</v>
      </c>
      <c r="M302" s="148">
        <v>150</v>
      </c>
      <c r="N302" s="171">
        <f t="shared" si="4"/>
        <v>6085.3</v>
      </c>
    </row>
    <row r="303" spans="1:14" hidden="1" x14ac:dyDescent="0.3">
      <c r="A303" s="113" t="s">
        <v>777</v>
      </c>
      <c r="B303" s="106" t="s">
        <v>776</v>
      </c>
      <c r="C303" s="92">
        <v>6</v>
      </c>
      <c r="D303" s="93" t="s">
        <v>297</v>
      </c>
      <c r="E303" s="148">
        <v>4510</v>
      </c>
      <c r="F303" s="148">
        <v>200</v>
      </c>
      <c r="G303" s="148">
        <v>130</v>
      </c>
      <c r="H303" s="148">
        <v>80</v>
      </c>
      <c r="I303" s="148">
        <v>1190</v>
      </c>
      <c r="J303" s="148">
        <v>2080</v>
      </c>
      <c r="K303" s="148">
        <v>750</v>
      </c>
      <c r="L303" s="148">
        <v>600</v>
      </c>
      <c r="M303" s="148">
        <v>150</v>
      </c>
      <c r="N303" s="171">
        <f t="shared" si="4"/>
        <v>9690</v>
      </c>
    </row>
    <row r="304" spans="1:14" hidden="1" x14ac:dyDescent="0.3">
      <c r="A304" s="113" t="s">
        <v>777</v>
      </c>
      <c r="B304" s="106" t="s">
        <v>776</v>
      </c>
      <c r="C304" s="92">
        <v>7</v>
      </c>
      <c r="D304" s="93" t="s">
        <v>298</v>
      </c>
      <c r="E304" s="148">
        <v>8136</v>
      </c>
      <c r="F304" s="148">
        <v>220</v>
      </c>
      <c r="G304" s="148">
        <v>140</v>
      </c>
      <c r="H304" s="148">
        <v>90</v>
      </c>
      <c r="I304" s="148">
        <v>1190</v>
      </c>
      <c r="J304" s="148">
        <v>2080</v>
      </c>
      <c r="K304" s="148">
        <v>950</v>
      </c>
      <c r="L304" s="148">
        <v>600</v>
      </c>
      <c r="M304" s="148">
        <v>200</v>
      </c>
      <c r="N304" s="171">
        <f t="shared" si="4"/>
        <v>13606</v>
      </c>
    </row>
    <row r="305" spans="1:14" hidden="1" x14ac:dyDescent="0.3">
      <c r="A305" s="114" t="s">
        <v>777</v>
      </c>
      <c r="B305" s="105" t="s">
        <v>776</v>
      </c>
      <c r="C305" s="97">
        <v>8</v>
      </c>
      <c r="D305" s="98" t="s">
        <v>299</v>
      </c>
      <c r="E305" s="148">
        <v>7695</v>
      </c>
      <c r="F305" s="148">
        <v>250</v>
      </c>
      <c r="G305" s="148">
        <v>120</v>
      </c>
      <c r="H305" s="148">
        <v>220</v>
      </c>
      <c r="I305" s="148">
        <v>1190</v>
      </c>
      <c r="J305" s="148">
        <v>2880</v>
      </c>
      <c r="K305" s="148">
        <v>1150</v>
      </c>
      <c r="L305" s="148">
        <v>600</v>
      </c>
      <c r="M305" s="148">
        <v>200</v>
      </c>
      <c r="N305" s="171">
        <f t="shared" si="4"/>
        <v>14305</v>
      </c>
    </row>
    <row r="306" spans="1:14" hidden="1" x14ac:dyDescent="0.3">
      <c r="A306" s="113" t="s">
        <v>777</v>
      </c>
      <c r="B306" s="106" t="s">
        <v>776</v>
      </c>
      <c r="C306" s="92">
        <v>8</v>
      </c>
      <c r="D306" s="93" t="s">
        <v>300</v>
      </c>
      <c r="E306" s="148">
        <v>11200</v>
      </c>
      <c r="F306" s="148">
        <v>240</v>
      </c>
      <c r="G306" s="148">
        <v>140</v>
      </c>
      <c r="H306" s="148">
        <v>200</v>
      </c>
      <c r="I306" s="148">
        <v>1520</v>
      </c>
      <c r="J306" s="148">
        <v>2080</v>
      </c>
      <c r="K306" s="148">
        <v>1200</v>
      </c>
      <c r="L306" s="148">
        <v>600</v>
      </c>
      <c r="M306" s="148">
        <v>200</v>
      </c>
      <c r="N306" s="171">
        <f t="shared" si="4"/>
        <v>17380</v>
      </c>
    </row>
    <row r="307" spans="1:14" hidden="1" x14ac:dyDescent="0.3">
      <c r="A307" s="113" t="s">
        <v>777</v>
      </c>
      <c r="B307" s="106" t="s">
        <v>776</v>
      </c>
      <c r="C307" s="92">
        <v>9</v>
      </c>
      <c r="D307" s="93" t="s">
        <v>301</v>
      </c>
      <c r="E307" s="148">
        <v>15295</v>
      </c>
      <c r="F307" s="148">
        <v>260</v>
      </c>
      <c r="G307" s="148">
        <v>150</v>
      </c>
      <c r="H307" s="148">
        <v>110</v>
      </c>
      <c r="I307" s="148">
        <v>2100</v>
      </c>
      <c r="J307" s="148">
        <v>2080</v>
      </c>
      <c r="K307" s="148">
        <v>1250</v>
      </c>
      <c r="L307" s="148">
        <v>600</v>
      </c>
      <c r="M307" s="148">
        <v>200</v>
      </c>
      <c r="N307" s="171">
        <f t="shared" si="4"/>
        <v>22045</v>
      </c>
    </row>
    <row r="308" spans="1:14" hidden="1" x14ac:dyDescent="0.3">
      <c r="A308" s="114" t="s">
        <v>777</v>
      </c>
      <c r="B308" s="107" t="s">
        <v>776</v>
      </c>
      <c r="C308" s="97">
        <v>10</v>
      </c>
      <c r="D308" s="98" t="s">
        <v>775</v>
      </c>
      <c r="E308" s="148">
        <v>6930</v>
      </c>
      <c r="F308" s="148">
        <v>260</v>
      </c>
      <c r="G308" s="148">
        <v>160</v>
      </c>
      <c r="H308" s="148">
        <v>120</v>
      </c>
      <c r="I308" s="148">
        <v>2100</v>
      </c>
      <c r="J308" s="148">
        <v>3240</v>
      </c>
      <c r="K308" s="148">
        <v>300</v>
      </c>
      <c r="L308" s="148">
        <v>600</v>
      </c>
      <c r="M308" s="148">
        <v>200</v>
      </c>
      <c r="N308" s="171">
        <f t="shared" si="4"/>
        <v>13910</v>
      </c>
    </row>
    <row r="309" spans="1:14" hidden="1" x14ac:dyDescent="0.3">
      <c r="A309" s="114" t="s">
        <v>777</v>
      </c>
      <c r="B309" s="107" t="s">
        <v>776</v>
      </c>
      <c r="C309" s="97">
        <v>10</v>
      </c>
      <c r="D309" s="98" t="s">
        <v>302</v>
      </c>
      <c r="E309" s="148">
        <v>23625</v>
      </c>
      <c r="F309" s="148">
        <v>260</v>
      </c>
      <c r="G309" s="148">
        <v>160</v>
      </c>
      <c r="H309" s="148">
        <v>120</v>
      </c>
      <c r="I309" s="148">
        <v>2100</v>
      </c>
      <c r="J309" s="148">
        <v>3240</v>
      </c>
      <c r="K309" s="148">
        <v>1500</v>
      </c>
      <c r="L309" s="148">
        <v>600</v>
      </c>
      <c r="M309" s="148">
        <v>200</v>
      </c>
      <c r="N309" s="171">
        <f t="shared" si="4"/>
        <v>31805</v>
      </c>
    </row>
    <row r="310" spans="1:14" hidden="1" x14ac:dyDescent="0.3">
      <c r="A310" s="113" t="s">
        <v>777</v>
      </c>
      <c r="B310" s="94" t="s">
        <v>778</v>
      </c>
      <c r="C310" s="92">
        <v>2</v>
      </c>
      <c r="D310" s="93" t="s">
        <v>303</v>
      </c>
      <c r="E310" s="148">
        <v>300</v>
      </c>
      <c r="F310" s="148">
        <v>80</v>
      </c>
      <c r="G310" s="148">
        <v>100</v>
      </c>
      <c r="H310" s="148">
        <v>40</v>
      </c>
      <c r="I310" s="148">
        <v>76</v>
      </c>
      <c r="J310" s="148">
        <v>25</v>
      </c>
      <c r="K310" s="148">
        <v>150</v>
      </c>
      <c r="L310" s="148">
        <v>50</v>
      </c>
      <c r="M310" s="148">
        <v>100</v>
      </c>
      <c r="N310" s="171">
        <f t="shared" si="4"/>
        <v>921</v>
      </c>
    </row>
    <row r="311" spans="1:14" hidden="1" x14ac:dyDescent="0.3">
      <c r="A311" s="114" t="s">
        <v>777</v>
      </c>
      <c r="B311" s="108" t="s">
        <v>778</v>
      </c>
      <c r="C311" s="97">
        <v>3</v>
      </c>
      <c r="D311" s="98" t="s">
        <v>304</v>
      </c>
      <c r="E311" s="148">
        <v>720</v>
      </c>
      <c r="F311" s="148">
        <v>100</v>
      </c>
      <c r="G311" s="148">
        <v>100</v>
      </c>
      <c r="H311" s="148">
        <v>50</v>
      </c>
      <c r="I311" s="148">
        <v>550</v>
      </c>
      <c r="J311" s="148">
        <v>88</v>
      </c>
      <c r="K311" s="148">
        <v>35</v>
      </c>
      <c r="L311" s="148">
        <v>50</v>
      </c>
      <c r="M311" s="148">
        <v>125</v>
      </c>
      <c r="N311" s="171">
        <f t="shared" si="4"/>
        <v>1818</v>
      </c>
    </row>
    <row r="312" spans="1:14" hidden="1" x14ac:dyDescent="0.3">
      <c r="A312" s="113" t="s">
        <v>777</v>
      </c>
      <c r="B312" s="94" t="s">
        <v>778</v>
      </c>
      <c r="C312" s="92">
        <v>3</v>
      </c>
      <c r="D312" s="93" t="s">
        <v>305</v>
      </c>
      <c r="E312" s="148">
        <v>1035</v>
      </c>
      <c r="F312" s="148">
        <v>100</v>
      </c>
      <c r="G312" s="148">
        <v>100</v>
      </c>
      <c r="H312" s="148">
        <v>50</v>
      </c>
      <c r="I312" s="148">
        <v>376</v>
      </c>
      <c r="J312" s="148">
        <v>25</v>
      </c>
      <c r="K312" s="148">
        <v>350</v>
      </c>
      <c r="L312" s="148">
        <v>225</v>
      </c>
      <c r="M312" s="148">
        <v>125</v>
      </c>
      <c r="N312" s="171">
        <f t="shared" si="4"/>
        <v>2386</v>
      </c>
    </row>
    <row r="313" spans="1:14" hidden="1" x14ac:dyDescent="0.3">
      <c r="A313" s="113" t="s">
        <v>777</v>
      </c>
      <c r="B313" s="94" t="s">
        <v>778</v>
      </c>
      <c r="C313" s="92">
        <v>4</v>
      </c>
      <c r="D313" s="93" t="s">
        <v>306</v>
      </c>
      <c r="E313" s="148">
        <v>1680</v>
      </c>
      <c r="F313" s="148">
        <v>125</v>
      </c>
      <c r="G313" s="148">
        <v>100</v>
      </c>
      <c r="H313" s="148">
        <v>60</v>
      </c>
      <c r="I313" s="148">
        <v>600</v>
      </c>
      <c r="J313" s="148">
        <v>160</v>
      </c>
      <c r="K313" s="148">
        <v>40</v>
      </c>
      <c r="L313" s="148">
        <v>225</v>
      </c>
      <c r="M313" s="148">
        <v>150</v>
      </c>
      <c r="N313" s="171">
        <f t="shared" si="4"/>
        <v>3140</v>
      </c>
    </row>
    <row r="314" spans="1:14" hidden="1" x14ac:dyDescent="0.3">
      <c r="A314" s="113" t="s">
        <v>777</v>
      </c>
      <c r="B314" s="94" t="s">
        <v>778</v>
      </c>
      <c r="C314" s="92">
        <v>5</v>
      </c>
      <c r="D314" s="93" t="s">
        <v>307</v>
      </c>
      <c r="E314" s="148">
        <v>2484.9</v>
      </c>
      <c r="F314" s="148">
        <v>160</v>
      </c>
      <c r="G314" s="148">
        <v>100</v>
      </c>
      <c r="H314" s="148">
        <v>70</v>
      </c>
      <c r="I314" s="148">
        <v>1050</v>
      </c>
      <c r="J314" s="148">
        <v>160</v>
      </c>
      <c r="K314" s="148">
        <v>50</v>
      </c>
      <c r="L314" s="148">
        <v>225</v>
      </c>
      <c r="M314" s="148">
        <v>150</v>
      </c>
      <c r="N314" s="171">
        <f t="shared" si="4"/>
        <v>4449.8999999999996</v>
      </c>
    </row>
    <row r="315" spans="1:14" hidden="1" x14ac:dyDescent="0.3">
      <c r="A315" s="113" t="s">
        <v>777</v>
      </c>
      <c r="B315" s="94" t="s">
        <v>778</v>
      </c>
      <c r="C315" s="92">
        <v>6</v>
      </c>
      <c r="D315" s="93" t="s">
        <v>308</v>
      </c>
      <c r="E315" s="148">
        <v>4453</v>
      </c>
      <c r="F315" s="148">
        <v>200</v>
      </c>
      <c r="G315" s="148">
        <v>100</v>
      </c>
      <c r="H315" s="148">
        <v>80</v>
      </c>
      <c r="I315" s="148">
        <v>1190</v>
      </c>
      <c r="J315" s="148">
        <v>420</v>
      </c>
      <c r="K315" s="148">
        <v>600</v>
      </c>
      <c r="L315" s="148">
        <v>450</v>
      </c>
      <c r="M315" s="148">
        <v>175</v>
      </c>
      <c r="N315" s="171">
        <f t="shared" si="4"/>
        <v>7668</v>
      </c>
    </row>
    <row r="316" spans="1:14" hidden="1" x14ac:dyDescent="0.3">
      <c r="A316" s="113" t="s">
        <v>777</v>
      </c>
      <c r="B316" s="94" t="s">
        <v>778</v>
      </c>
      <c r="C316" s="92">
        <v>7</v>
      </c>
      <c r="D316" s="93" t="s">
        <v>309</v>
      </c>
      <c r="E316" s="148">
        <v>6150</v>
      </c>
      <c r="F316" s="148">
        <v>220</v>
      </c>
      <c r="G316" s="148">
        <v>100</v>
      </c>
      <c r="H316" s="148">
        <v>90</v>
      </c>
      <c r="I316" s="148">
        <v>1520</v>
      </c>
      <c r="J316" s="148">
        <v>2080</v>
      </c>
      <c r="K316" s="148">
        <v>950</v>
      </c>
      <c r="L316" s="148">
        <v>600</v>
      </c>
      <c r="M316" s="148">
        <v>200</v>
      </c>
      <c r="N316" s="171">
        <f t="shared" si="4"/>
        <v>11910</v>
      </c>
    </row>
    <row r="317" spans="1:14" hidden="1" x14ac:dyDescent="0.3">
      <c r="A317" s="113" t="s">
        <v>777</v>
      </c>
      <c r="B317" s="94" t="s">
        <v>778</v>
      </c>
      <c r="C317" s="92">
        <v>8</v>
      </c>
      <c r="D317" s="93" t="s">
        <v>310</v>
      </c>
      <c r="E317" s="148">
        <v>9000</v>
      </c>
      <c r="F317" s="148">
        <v>240</v>
      </c>
      <c r="G317" s="148">
        <v>100</v>
      </c>
      <c r="H317" s="148">
        <v>100</v>
      </c>
      <c r="I317" s="148">
        <v>2100</v>
      </c>
      <c r="J317" s="148">
        <v>2080</v>
      </c>
      <c r="K317" s="148">
        <v>1100</v>
      </c>
      <c r="L317" s="148">
        <v>600</v>
      </c>
      <c r="M317" s="148">
        <v>200</v>
      </c>
      <c r="N317" s="171">
        <f t="shared" si="4"/>
        <v>15520</v>
      </c>
    </row>
    <row r="318" spans="1:14" hidden="1" x14ac:dyDescent="0.3">
      <c r="A318" s="113" t="s">
        <v>777</v>
      </c>
      <c r="B318" s="94" t="s">
        <v>778</v>
      </c>
      <c r="C318" s="92">
        <v>9</v>
      </c>
      <c r="D318" s="93" t="s">
        <v>311</v>
      </c>
      <c r="E318" s="148">
        <v>13485</v>
      </c>
      <c r="F318" s="148">
        <v>260</v>
      </c>
      <c r="G318" s="148">
        <v>100</v>
      </c>
      <c r="H318" s="148">
        <v>110</v>
      </c>
      <c r="I318" s="148">
        <v>2100</v>
      </c>
      <c r="J318" s="148">
        <v>2080</v>
      </c>
      <c r="K318" s="148">
        <v>1200</v>
      </c>
      <c r="L318" s="148">
        <v>600</v>
      </c>
      <c r="M318" s="148">
        <v>200</v>
      </c>
      <c r="N318" s="171">
        <f t="shared" si="4"/>
        <v>20135</v>
      </c>
    </row>
    <row r="319" spans="1:14" hidden="1" x14ac:dyDescent="0.3">
      <c r="A319" s="114" t="s">
        <v>777</v>
      </c>
      <c r="B319" s="99" t="s">
        <v>778</v>
      </c>
      <c r="C319" s="97">
        <v>10</v>
      </c>
      <c r="D319" s="98" t="s">
        <v>312</v>
      </c>
      <c r="E319" s="148">
        <v>20942</v>
      </c>
      <c r="F319" s="148">
        <v>260</v>
      </c>
      <c r="G319" s="148">
        <v>100</v>
      </c>
      <c r="H319" s="148">
        <v>120</v>
      </c>
      <c r="I319" s="148">
        <v>2400</v>
      </c>
      <c r="J319" s="148">
        <v>2080</v>
      </c>
      <c r="K319" s="148">
        <v>1500</v>
      </c>
      <c r="L319" s="148">
        <v>600</v>
      </c>
      <c r="M319" s="148">
        <v>200</v>
      </c>
      <c r="N319" s="171">
        <f t="shared" si="4"/>
        <v>28202</v>
      </c>
    </row>
    <row r="320" spans="1:14" hidden="1" x14ac:dyDescent="0.3">
      <c r="A320" s="113" t="s">
        <v>777</v>
      </c>
      <c r="B320" s="101" t="s">
        <v>88</v>
      </c>
      <c r="C320" s="92">
        <v>2</v>
      </c>
      <c r="D320" s="93" t="s">
        <v>313</v>
      </c>
      <c r="E320" s="148">
        <v>396</v>
      </c>
      <c r="F320" s="148">
        <v>50</v>
      </c>
      <c r="G320" s="148">
        <v>100</v>
      </c>
      <c r="H320" s="148">
        <v>40</v>
      </c>
      <c r="I320" s="148">
        <v>336</v>
      </c>
      <c r="J320" s="148">
        <v>25</v>
      </c>
      <c r="K320" s="148">
        <v>50</v>
      </c>
      <c r="L320" s="148">
        <v>140</v>
      </c>
      <c r="M320" s="148">
        <v>100</v>
      </c>
      <c r="N320" s="171">
        <f t="shared" si="4"/>
        <v>1237</v>
      </c>
    </row>
    <row r="321" spans="1:14" hidden="1" x14ac:dyDescent="0.3">
      <c r="A321" s="113" t="s">
        <v>777</v>
      </c>
      <c r="B321" s="101" t="s">
        <v>88</v>
      </c>
      <c r="C321" s="92">
        <v>3</v>
      </c>
      <c r="D321" s="93" t="s">
        <v>314</v>
      </c>
      <c r="E321" s="148">
        <v>960</v>
      </c>
      <c r="F321" s="148">
        <v>60</v>
      </c>
      <c r="G321" s="148">
        <v>100</v>
      </c>
      <c r="H321" s="148">
        <v>40</v>
      </c>
      <c r="I321" s="148">
        <v>1350</v>
      </c>
      <c r="J321" s="148">
        <v>25</v>
      </c>
      <c r="K321" s="148">
        <v>30</v>
      </c>
      <c r="L321" s="148">
        <v>225</v>
      </c>
      <c r="M321" s="148">
        <v>100</v>
      </c>
      <c r="N321" s="171">
        <f t="shared" si="4"/>
        <v>2890</v>
      </c>
    </row>
    <row r="322" spans="1:14" hidden="1" x14ac:dyDescent="0.3">
      <c r="A322" s="113" t="s">
        <v>777</v>
      </c>
      <c r="B322" s="101" t="s">
        <v>88</v>
      </c>
      <c r="C322" s="92">
        <v>4</v>
      </c>
      <c r="D322" s="93" t="s">
        <v>315</v>
      </c>
      <c r="E322" s="148">
        <v>1232.5</v>
      </c>
      <c r="F322" s="148">
        <v>70</v>
      </c>
      <c r="G322" s="148">
        <v>100</v>
      </c>
      <c r="H322" s="148">
        <v>50</v>
      </c>
      <c r="I322" s="148">
        <v>1350</v>
      </c>
      <c r="J322" s="148">
        <v>160</v>
      </c>
      <c r="K322" s="148">
        <v>35</v>
      </c>
      <c r="L322" s="148">
        <v>600</v>
      </c>
      <c r="M322" s="148">
        <v>100</v>
      </c>
      <c r="N322" s="171">
        <f t="shared" si="4"/>
        <v>3697.5</v>
      </c>
    </row>
    <row r="323" spans="1:14" hidden="1" x14ac:dyDescent="0.3">
      <c r="A323" s="114" t="s">
        <v>777</v>
      </c>
      <c r="B323" s="115" t="s">
        <v>88</v>
      </c>
      <c r="C323" s="97">
        <v>5</v>
      </c>
      <c r="D323" s="98" t="s">
        <v>316</v>
      </c>
      <c r="E323" s="148">
        <v>1040</v>
      </c>
      <c r="F323" s="148">
        <v>80</v>
      </c>
      <c r="G323" s="148">
        <v>100</v>
      </c>
      <c r="H323" s="148">
        <v>60</v>
      </c>
      <c r="I323" s="148">
        <v>1350</v>
      </c>
      <c r="J323" s="148">
        <v>328</v>
      </c>
      <c r="K323" s="148">
        <v>120</v>
      </c>
      <c r="L323" s="148">
        <v>180</v>
      </c>
      <c r="M323" s="148">
        <v>125</v>
      </c>
      <c r="N323" s="171">
        <f t="shared" ref="N323:N386" si="5">SUM(E323:M323)</f>
        <v>3383</v>
      </c>
    </row>
    <row r="324" spans="1:14" hidden="1" x14ac:dyDescent="0.3">
      <c r="A324" s="113" t="s">
        <v>777</v>
      </c>
      <c r="B324" s="101" t="s">
        <v>88</v>
      </c>
      <c r="C324" s="92">
        <v>5</v>
      </c>
      <c r="D324" s="93" t="s">
        <v>317</v>
      </c>
      <c r="E324" s="148">
        <v>1375</v>
      </c>
      <c r="F324" s="148">
        <v>80</v>
      </c>
      <c r="G324" s="148">
        <v>100</v>
      </c>
      <c r="H324" s="148">
        <v>50</v>
      </c>
      <c r="I324" s="148">
        <v>1350</v>
      </c>
      <c r="J324" s="148">
        <v>1280</v>
      </c>
      <c r="K324" s="148">
        <v>80</v>
      </c>
      <c r="L324" s="148">
        <v>600</v>
      </c>
      <c r="M324" s="148">
        <v>125</v>
      </c>
      <c r="N324" s="171">
        <f t="shared" si="5"/>
        <v>5040</v>
      </c>
    </row>
    <row r="325" spans="1:14" hidden="1" x14ac:dyDescent="0.3">
      <c r="A325" s="113" t="s">
        <v>777</v>
      </c>
      <c r="B325" s="101" t="s">
        <v>88</v>
      </c>
      <c r="C325" s="92">
        <v>6</v>
      </c>
      <c r="D325" s="93" t="s">
        <v>318</v>
      </c>
      <c r="E325" s="148">
        <v>1687.5</v>
      </c>
      <c r="F325" s="148">
        <v>90</v>
      </c>
      <c r="G325" s="148">
        <v>100</v>
      </c>
      <c r="H325" s="148">
        <v>60</v>
      </c>
      <c r="I325" s="148">
        <v>1880</v>
      </c>
      <c r="J325" s="148">
        <v>1280</v>
      </c>
      <c r="K325" s="148">
        <v>45</v>
      </c>
      <c r="L325" s="148">
        <v>600</v>
      </c>
      <c r="M325" s="148">
        <v>125</v>
      </c>
      <c r="N325" s="171">
        <f t="shared" si="5"/>
        <v>5867.5</v>
      </c>
    </row>
    <row r="326" spans="1:14" hidden="1" x14ac:dyDescent="0.3">
      <c r="A326" s="113" t="s">
        <v>777</v>
      </c>
      <c r="B326" s="101" t="s">
        <v>88</v>
      </c>
      <c r="C326" s="92">
        <v>7</v>
      </c>
      <c r="D326" s="93" t="s">
        <v>319</v>
      </c>
      <c r="E326" s="148">
        <v>3502</v>
      </c>
      <c r="F326" s="148">
        <v>100</v>
      </c>
      <c r="G326" s="148">
        <v>100</v>
      </c>
      <c r="H326" s="148">
        <v>70</v>
      </c>
      <c r="I326" s="148">
        <v>1880</v>
      </c>
      <c r="J326" s="148">
        <v>2080</v>
      </c>
      <c r="K326" s="148">
        <v>550</v>
      </c>
      <c r="L326" s="148">
        <v>600</v>
      </c>
      <c r="M326" s="148">
        <v>150</v>
      </c>
      <c r="N326" s="171">
        <f t="shared" si="5"/>
        <v>9032</v>
      </c>
    </row>
    <row r="327" spans="1:14" hidden="1" x14ac:dyDescent="0.3">
      <c r="A327" s="113" t="s">
        <v>777</v>
      </c>
      <c r="B327" s="101" t="s">
        <v>88</v>
      </c>
      <c r="C327" s="92">
        <v>8</v>
      </c>
      <c r="D327" s="93" t="s">
        <v>320</v>
      </c>
      <c r="E327" s="148">
        <v>9917.7000000000007</v>
      </c>
      <c r="F327" s="148">
        <v>120</v>
      </c>
      <c r="G327" s="148">
        <v>100</v>
      </c>
      <c r="H327" s="148">
        <v>80</v>
      </c>
      <c r="I327" s="148">
        <v>2300</v>
      </c>
      <c r="J327" s="148">
        <v>2880</v>
      </c>
      <c r="K327" s="148">
        <v>650</v>
      </c>
      <c r="L327" s="148">
        <v>600</v>
      </c>
      <c r="M327" s="148">
        <v>150</v>
      </c>
      <c r="N327" s="171">
        <f t="shared" si="5"/>
        <v>16797.7</v>
      </c>
    </row>
    <row r="328" spans="1:14" hidden="1" x14ac:dyDescent="0.3">
      <c r="A328" s="113" t="s">
        <v>777</v>
      </c>
      <c r="B328" s="101" t="s">
        <v>88</v>
      </c>
      <c r="C328" s="92">
        <v>9</v>
      </c>
      <c r="D328" s="93" t="s">
        <v>321</v>
      </c>
      <c r="E328" s="148">
        <v>13697.2</v>
      </c>
      <c r="F328" s="148">
        <v>134</v>
      </c>
      <c r="G328" s="148">
        <v>100</v>
      </c>
      <c r="H328" s="148">
        <v>90</v>
      </c>
      <c r="I328" s="148">
        <v>2750</v>
      </c>
      <c r="J328" s="148">
        <v>2280</v>
      </c>
      <c r="K328" s="148">
        <v>750</v>
      </c>
      <c r="L328" s="148">
        <v>600</v>
      </c>
      <c r="M328" s="148">
        <v>150</v>
      </c>
      <c r="N328" s="171">
        <f t="shared" si="5"/>
        <v>20551.2</v>
      </c>
    </row>
    <row r="329" spans="1:14" hidden="1" x14ac:dyDescent="0.3">
      <c r="A329" s="114" t="s">
        <v>777</v>
      </c>
      <c r="B329" s="100" t="s">
        <v>88</v>
      </c>
      <c r="C329" s="97">
        <v>10</v>
      </c>
      <c r="D329" s="98" t="s">
        <v>322</v>
      </c>
      <c r="E329" s="148">
        <v>31913.7</v>
      </c>
      <c r="F329" s="148">
        <v>150</v>
      </c>
      <c r="G329" s="148">
        <v>100</v>
      </c>
      <c r="H329" s="148">
        <v>100</v>
      </c>
      <c r="I329" s="148">
        <v>2750</v>
      </c>
      <c r="J329" s="148">
        <v>3240</v>
      </c>
      <c r="K329" s="148">
        <v>850</v>
      </c>
      <c r="L329" s="148">
        <v>600</v>
      </c>
      <c r="M329" s="148">
        <v>175</v>
      </c>
      <c r="N329" s="171">
        <f t="shared" si="5"/>
        <v>39878.699999999997</v>
      </c>
    </row>
    <row r="330" spans="1:14" hidden="1" x14ac:dyDescent="0.3">
      <c r="A330" s="116" t="s">
        <v>783</v>
      </c>
      <c r="B330" s="96" t="s">
        <v>788</v>
      </c>
      <c r="C330" s="97">
        <v>2</v>
      </c>
      <c r="D330" s="98" t="s">
        <v>323</v>
      </c>
      <c r="E330" s="148">
        <v>300</v>
      </c>
      <c r="F330" s="148">
        <v>85</v>
      </c>
      <c r="G330" s="148">
        <v>60</v>
      </c>
      <c r="H330" s="148">
        <v>80</v>
      </c>
      <c r="I330" s="148">
        <v>36</v>
      </c>
      <c r="J330" s="148">
        <v>76</v>
      </c>
      <c r="K330" s="148">
        <v>60</v>
      </c>
      <c r="L330" s="148">
        <v>40</v>
      </c>
      <c r="M330" s="148">
        <v>100</v>
      </c>
      <c r="N330" s="171">
        <f t="shared" si="5"/>
        <v>837</v>
      </c>
    </row>
    <row r="331" spans="1:14" hidden="1" x14ac:dyDescent="0.3">
      <c r="A331" s="117" t="s">
        <v>783</v>
      </c>
      <c r="B331" s="91" t="s">
        <v>788</v>
      </c>
      <c r="C331" s="92">
        <v>2</v>
      </c>
      <c r="D331" s="93" t="s">
        <v>324</v>
      </c>
      <c r="E331" s="148">
        <v>778.6</v>
      </c>
      <c r="F331" s="148">
        <v>85</v>
      </c>
      <c r="G331" s="148">
        <v>60</v>
      </c>
      <c r="H331" s="148">
        <v>40</v>
      </c>
      <c r="I331" s="148">
        <v>140</v>
      </c>
      <c r="J331" s="148">
        <v>66</v>
      </c>
      <c r="K331" s="148">
        <v>300</v>
      </c>
      <c r="L331" s="148">
        <v>40</v>
      </c>
      <c r="M331" s="148">
        <v>100</v>
      </c>
      <c r="N331" s="171">
        <f t="shared" si="5"/>
        <v>1609.6</v>
      </c>
    </row>
    <row r="332" spans="1:14" hidden="1" x14ac:dyDescent="0.3">
      <c r="A332" s="117" t="s">
        <v>783</v>
      </c>
      <c r="B332" s="91" t="s">
        <v>788</v>
      </c>
      <c r="C332" s="92">
        <v>2</v>
      </c>
      <c r="D332" s="93" t="s">
        <v>325</v>
      </c>
      <c r="E332" s="148">
        <v>687</v>
      </c>
      <c r="F332" s="148">
        <v>85</v>
      </c>
      <c r="G332" s="148">
        <v>60</v>
      </c>
      <c r="H332" s="148">
        <v>80</v>
      </c>
      <c r="I332" s="148">
        <v>140</v>
      </c>
      <c r="J332" s="148">
        <v>312</v>
      </c>
      <c r="K332" s="148">
        <v>300</v>
      </c>
      <c r="L332" s="148">
        <v>420</v>
      </c>
      <c r="M332" s="148">
        <v>100</v>
      </c>
      <c r="N332" s="171">
        <f t="shared" si="5"/>
        <v>2184</v>
      </c>
    </row>
    <row r="333" spans="1:14" hidden="1" x14ac:dyDescent="0.3">
      <c r="A333" s="117" t="s">
        <v>783</v>
      </c>
      <c r="B333" s="91" t="s">
        <v>788</v>
      </c>
      <c r="C333" s="92">
        <v>2</v>
      </c>
      <c r="D333" s="93" t="s">
        <v>326</v>
      </c>
      <c r="E333" s="148">
        <v>495</v>
      </c>
      <c r="F333" s="148">
        <v>85</v>
      </c>
      <c r="G333" s="148">
        <v>60</v>
      </c>
      <c r="H333" s="148">
        <v>40</v>
      </c>
      <c r="I333" s="148">
        <v>62</v>
      </c>
      <c r="J333" s="148">
        <v>58</v>
      </c>
      <c r="K333" s="148">
        <v>300</v>
      </c>
      <c r="L333" s="148">
        <v>40</v>
      </c>
      <c r="M333" s="148">
        <v>100</v>
      </c>
      <c r="N333" s="171">
        <f t="shared" si="5"/>
        <v>1240</v>
      </c>
    </row>
    <row r="334" spans="1:14" hidden="1" x14ac:dyDescent="0.3">
      <c r="A334" s="117" t="s">
        <v>783</v>
      </c>
      <c r="B334" s="91" t="s">
        <v>788</v>
      </c>
      <c r="C334" s="92">
        <v>3</v>
      </c>
      <c r="D334" s="93" t="s">
        <v>327</v>
      </c>
      <c r="E334" s="148">
        <v>756</v>
      </c>
      <c r="F334" s="148">
        <v>110</v>
      </c>
      <c r="G334" s="148">
        <v>70</v>
      </c>
      <c r="H334" s="148">
        <v>100</v>
      </c>
      <c r="I334" s="148">
        <v>1120</v>
      </c>
      <c r="J334" s="148">
        <v>66</v>
      </c>
      <c r="K334" s="148">
        <v>70</v>
      </c>
      <c r="L334" s="148">
        <v>420</v>
      </c>
      <c r="M334" s="148">
        <v>125</v>
      </c>
      <c r="N334" s="171">
        <f t="shared" si="5"/>
        <v>2837</v>
      </c>
    </row>
    <row r="335" spans="1:14" hidden="1" x14ac:dyDescent="0.3">
      <c r="A335" s="117" t="s">
        <v>783</v>
      </c>
      <c r="B335" s="91" t="s">
        <v>788</v>
      </c>
      <c r="C335" s="92">
        <v>3</v>
      </c>
      <c r="D335" s="93" t="s">
        <v>328</v>
      </c>
      <c r="E335" s="148">
        <v>724.5</v>
      </c>
      <c r="F335" s="148">
        <v>110</v>
      </c>
      <c r="G335" s="148">
        <v>70</v>
      </c>
      <c r="H335" s="148">
        <v>100</v>
      </c>
      <c r="I335" s="148">
        <v>140</v>
      </c>
      <c r="J335" s="148">
        <v>312</v>
      </c>
      <c r="K335" s="148">
        <v>70</v>
      </c>
      <c r="L335" s="148">
        <v>420</v>
      </c>
      <c r="M335" s="148">
        <v>100</v>
      </c>
      <c r="N335" s="171">
        <f t="shared" si="5"/>
        <v>2046.5</v>
      </c>
    </row>
    <row r="336" spans="1:14" hidden="1" x14ac:dyDescent="0.3">
      <c r="A336" s="117" t="s">
        <v>783</v>
      </c>
      <c r="B336" s="91" t="s">
        <v>788</v>
      </c>
      <c r="C336" s="92">
        <v>3</v>
      </c>
      <c r="D336" s="93" t="s">
        <v>329</v>
      </c>
      <c r="E336" s="148">
        <v>1000</v>
      </c>
      <c r="F336" s="148">
        <v>110</v>
      </c>
      <c r="G336" s="148">
        <v>70</v>
      </c>
      <c r="H336" s="148">
        <v>50</v>
      </c>
      <c r="I336" s="148">
        <v>132</v>
      </c>
      <c r="J336" s="148">
        <v>58</v>
      </c>
      <c r="K336" s="148">
        <v>350</v>
      </c>
      <c r="L336" s="148">
        <v>420</v>
      </c>
      <c r="M336" s="148">
        <v>125</v>
      </c>
      <c r="N336" s="171">
        <f t="shared" si="5"/>
        <v>2315</v>
      </c>
    </row>
    <row r="337" spans="1:14" hidden="1" x14ac:dyDescent="0.3">
      <c r="A337" s="117" t="s">
        <v>783</v>
      </c>
      <c r="B337" s="91" t="s">
        <v>788</v>
      </c>
      <c r="C337" s="92">
        <v>4</v>
      </c>
      <c r="D337" s="93" t="s">
        <v>330</v>
      </c>
      <c r="E337" s="148">
        <v>1417.8</v>
      </c>
      <c r="F337" s="148">
        <v>140</v>
      </c>
      <c r="G337" s="148">
        <v>80</v>
      </c>
      <c r="H337" s="148">
        <v>60</v>
      </c>
      <c r="I337" s="148">
        <v>140</v>
      </c>
      <c r="J337" s="148">
        <v>328</v>
      </c>
      <c r="K337" s="148">
        <v>400</v>
      </c>
      <c r="L337" s="148">
        <v>490</v>
      </c>
      <c r="M337" s="148">
        <v>125</v>
      </c>
      <c r="N337" s="171">
        <f t="shared" si="5"/>
        <v>3180.8</v>
      </c>
    </row>
    <row r="338" spans="1:14" hidden="1" x14ac:dyDescent="0.3">
      <c r="A338" s="117" t="s">
        <v>783</v>
      </c>
      <c r="B338" s="91" t="s">
        <v>788</v>
      </c>
      <c r="C338" s="92">
        <v>4</v>
      </c>
      <c r="D338" s="93" t="s">
        <v>331</v>
      </c>
      <c r="E338" s="148">
        <v>1417.8</v>
      </c>
      <c r="F338" s="148">
        <v>140</v>
      </c>
      <c r="G338" s="148">
        <v>80</v>
      </c>
      <c r="H338" s="148">
        <v>60</v>
      </c>
      <c r="I338" s="148">
        <v>416</v>
      </c>
      <c r="J338" s="148">
        <v>72</v>
      </c>
      <c r="K338" s="148">
        <v>400</v>
      </c>
      <c r="L338" s="148">
        <v>420</v>
      </c>
      <c r="M338" s="148">
        <v>125</v>
      </c>
      <c r="N338" s="171">
        <f t="shared" si="5"/>
        <v>3130.8</v>
      </c>
    </row>
    <row r="339" spans="1:14" hidden="1" x14ac:dyDescent="0.3">
      <c r="A339" s="117" t="s">
        <v>783</v>
      </c>
      <c r="B339" s="91" t="s">
        <v>788</v>
      </c>
      <c r="C339" s="92">
        <v>5</v>
      </c>
      <c r="D339" s="93" t="s">
        <v>332</v>
      </c>
      <c r="E339" s="148">
        <v>2547</v>
      </c>
      <c r="F339" s="148">
        <v>170</v>
      </c>
      <c r="G339" s="148">
        <v>100</v>
      </c>
      <c r="H339" s="148">
        <v>70</v>
      </c>
      <c r="I339" s="148">
        <v>416</v>
      </c>
      <c r="J339" s="148">
        <v>408</v>
      </c>
      <c r="K339" s="148">
        <v>500</v>
      </c>
      <c r="L339" s="148">
        <v>490</v>
      </c>
      <c r="M339" s="148">
        <v>150</v>
      </c>
      <c r="N339" s="171">
        <f t="shared" si="5"/>
        <v>4851</v>
      </c>
    </row>
    <row r="340" spans="1:14" hidden="1" x14ac:dyDescent="0.3">
      <c r="A340" s="117" t="s">
        <v>783</v>
      </c>
      <c r="B340" s="103" t="s">
        <v>789</v>
      </c>
      <c r="C340" s="92">
        <v>1</v>
      </c>
      <c r="D340" s="93" t="s">
        <v>333</v>
      </c>
      <c r="E340" s="148">
        <v>0</v>
      </c>
      <c r="F340" s="148">
        <v>70</v>
      </c>
      <c r="G340" s="148">
        <v>50</v>
      </c>
      <c r="H340" s="148">
        <v>60</v>
      </c>
      <c r="I340" s="148">
        <v>336</v>
      </c>
      <c r="J340" s="148">
        <v>32</v>
      </c>
      <c r="K340" s="148">
        <v>50</v>
      </c>
      <c r="L340" s="148">
        <v>25</v>
      </c>
      <c r="M340" s="148">
        <v>100</v>
      </c>
      <c r="N340" s="171">
        <f t="shared" si="5"/>
        <v>723</v>
      </c>
    </row>
    <row r="341" spans="1:14" hidden="1" x14ac:dyDescent="0.3">
      <c r="A341" s="117" t="s">
        <v>783</v>
      </c>
      <c r="B341" s="103" t="s">
        <v>789</v>
      </c>
      <c r="C341" s="92">
        <v>2</v>
      </c>
      <c r="D341" s="93" t="s">
        <v>334</v>
      </c>
      <c r="E341" s="148">
        <v>870.2</v>
      </c>
      <c r="F341" s="148">
        <v>85</v>
      </c>
      <c r="G341" s="148">
        <v>60</v>
      </c>
      <c r="H341" s="148">
        <v>40</v>
      </c>
      <c r="I341" s="148">
        <v>376</v>
      </c>
      <c r="J341" s="148">
        <v>65</v>
      </c>
      <c r="K341" s="148">
        <v>300</v>
      </c>
      <c r="L341" s="148">
        <v>40</v>
      </c>
      <c r="M341" s="148">
        <v>100</v>
      </c>
      <c r="N341" s="171">
        <f t="shared" si="5"/>
        <v>1936.2</v>
      </c>
    </row>
    <row r="342" spans="1:14" hidden="1" x14ac:dyDescent="0.3">
      <c r="A342" s="117" t="s">
        <v>783</v>
      </c>
      <c r="B342" s="103" t="s">
        <v>789</v>
      </c>
      <c r="C342" s="92">
        <v>3</v>
      </c>
      <c r="D342" s="93" t="s">
        <v>335</v>
      </c>
      <c r="E342" s="148">
        <v>882</v>
      </c>
      <c r="F342" s="148">
        <v>110</v>
      </c>
      <c r="G342" s="148">
        <v>70</v>
      </c>
      <c r="H342" s="148">
        <v>100</v>
      </c>
      <c r="I342" s="148">
        <v>376</v>
      </c>
      <c r="J342" s="148">
        <v>65</v>
      </c>
      <c r="K342" s="148">
        <v>70</v>
      </c>
      <c r="L342" s="148">
        <v>40</v>
      </c>
      <c r="M342" s="148">
        <v>125</v>
      </c>
      <c r="N342" s="171">
        <f t="shared" si="5"/>
        <v>1838</v>
      </c>
    </row>
    <row r="343" spans="1:14" hidden="1" x14ac:dyDescent="0.3">
      <c r="A343" s="117" t="s">
        <v>783</v>
      </c>
      <c r="B343" s="103" t="s">
        <v>789</v>
      </c>
      <c r="C343" s="92">
        <v>4</v>
      </c>
      <c r="D343" s="93" t="s">
        <v>336</v>
      </c>
      <c r="E343" s="148">
        <v>1664</v>
      </c>
      <c r="F343" s="148">
        <v>140</v>
      </c>
      <c r="G343" s="148">
        <v>100</v>
      </c>
      <c r="H343" s="148">
        <v>60</v>
      </c>
      <c r="I343" s="148">
        <v>376</v>
      </c>
      <c r="J343" s="148">
        <v>528</v>
      </c>
      <c r="K343" s="148">
        <v>400</v>
      </c>
      <c r="L343" s="148">
        <v>420</v>
      </c>
      <c r="M343" s="148">
        <v>150</v>
      </c>
      <c r="N343" s="171">
        <f t="shared" si="5"/>
        <v>3838</v>
      </c>
    </row>
    <row r="344" spans="1:14" hidden="1" x14ac:dyDescent="0.3">
      <c r="A344" s="117" t="s">
        <v>783</v>
      </c>
      <c r="B344" s="103" t="s">
        <v>789</v>
      </c>
      <c r="C344" s="92">
        <v>4</v>
      </c>
      <c r="D344" s="93" t="s">
        <v>337</v>
      </c>
      <c r="E344" s="148">
        <v>1542.9</v>
      </c>
      <c r="F344" s="148">
        <v>140</v>
      </c>
      <c r="G344" s="148">
        <v>80</v>
      </c>
      <c r="H344" s="148">
        <v>60</v>
      </c>
      <c r="I344" s="148">
        <v>140</v>
      </c>
      <c r="J344" s="148">
        <v>65</v>
      </c>
      <c r="K344" s="148">
        <v>400</v>
      </c>
      <c r="L344" s="148">
        <v>420</v>
      </c>
      <c r="M344" s="148">
        <v>150</v>
      </c>
      <c r="N344" s="171">
        <f t="shared" si="5"/>
        <v>2997.9</v>
      </c>
    </row>
    <row r="345" spans="1:14" hidden="1" x14ac:dyDescent="0.3">
      <c r="A345" s="116" t="s">
        <v>783</v>
      </c>
      <c r="B345" s="102" t="s">
        <v>789</v>
      </c>
      <c r="C345" s="97">
        <v>5</v>
      </c>
      <c r="D345" s="98" t="s">
        <v>338</v>
      </c>
      <c r="E345" s="148">
        <v>1830</v>
      </c>
      <c r="F345" s="148">
        <v>180</v>
      </c>
      <c r="G345" s="148">
        <v>100</v>
      </c>
      <c r="H345" s="148">
        <v>80</v>
      </c>
      <c r="I345" s="148">
        <v>416</v>
      </c>
      <c r="J345" s="148">
        <v>65</v>
      </c>
      <c r="K345" s="148">
        <v>550</v>
      </c>
      <c r="L345" s="148">
        <v>480</v>
      </c>
      <c r="M345" s="148">
        <v>150</v>
      </c>
      <c r="N345" s="171">
        <f t="shared" si="5"/>
        <v>3851</v>
      </c>
    </row>
    <row r="346" spans="1:14" hidden="1" x14ac:dyDescent="0.3">
      <c r="A346" s="117" t="s">
        <v>783</v>
      </c>
      <c r="B346" s="103" t="s">
        <v>789</v>
      </c>
      <c r="C346" s="92">
        <v>5</v>
      </c>
      <c r="D346" s="93" t="s">
        <v>339</v>
      </c>
      <c r="E346" s="148">
        <v>2487.75</v>
      </c>
      <c r="F346" s="148">
        <v>170</v>
      </c>
      <c r="G346" s="148">
        <v>100</v>
      </c>
      <c r="H346" s="148">
        <v>70</v>
      </c>
      <c r="I346" s="148">
        <v>600</v>
      </c>
      <c r="J346" s="148">
        <v>408</v>
      </c>
      <c r="K346" s="148">
        <v>500</v>
      </c>
      <c r="L346" s="148">
        <v>490</v>
      </c>
      <c r="M346" s="148">
        <v>150</v>
      </c>
      <c r="N346" s="171">
        <f t="shared" si="5"/>
        <v>4975.75</v>
      </c>
    </row>
    <row r="347" spans="1:14" hidden="1" x14ac:dyDescent="0.3">
      <c r="A347" s="116" t="s">
        <v>783</v>
      </c>
      <c r="B347" s="102" t="s">
        <v>789</v>
      </c>
      <c r="C347" s="97">
        <v>6</v>
      </c>
      <c r="D347" s="98" t="s">
        <v>340</v>
      </c>
      <c r="E347" s="148">
        <v>3000</v>
      </c>
      <c r="F347" s="148">
        <v>180</v>
      </c>
      <c r="G347" s="148">
        <v>120</v>
      </c>
      <c r="H347" s="148">
        <v>80</v>
      </c>
      <c r="I347" s="148">
        <v>650</v>
      </c>
      <c r="J347" s="148">
        <v>1235</v>
      </c>
      <c r="K347" s="148">
        <v>600</v>
      </c>
      <c r="L347" s="148">
        <v>480</v>
      </c>
      <c r="M347" s="148">
        <v>150</v>
      </c>
      <c r="N347" s="171">
        <f t="shared" si="5"/>
        <v>6495</v>
      </c>
    </row>
    <row r="348" spans="1:14" hidden="1" x14ac:dyDescent="0.3">
      <c r="A348" s="117" t="s">
        <v>783</v>
      </c>
      <c r="B348" s="103" t="s">
        <v>789</v>
      </c>
      <c r="C348" s="92">
        <v>6</v>
      </c>
      <c r="D348" s="93" t="s">
        <v>341</v>
      </c>
      <c r="E348" s="148">
        <v>4875</v>
      </c>
      <c r="F348" s="148">
        <v>180</v>
      </c>
      <c r="G348" s="148">
        <v>120</v>
      </c>
      <c r="H348" s="148">
        <v>80</v>
      </c>
      <c r="I348" s="148">
        <v>650</v>
      </c>
      <c r="J348" s="148">
        <v>1235</v>
      </c>
      <c r="K348" s="148">
        <v>600</v>
      </c>
      <c r="L348" s="148">
        <v>490</v>
      </c>
      <c r="M348" s="148">
        <v>150</v>
      </c>
      <c r="N348" s="171">
        <f t="shared" si="5"/>
        <v>8380</v>
      </c>
    </row>
    <row r="349" spans="1:14" hidden="1" x14ac:dyDescent="0.3">
      <c r="A349" s="117" t="s">
        <v>783</v>
      </c>
      <c r="B349" s="103" t="s">
        <v>789</v>
      </c>
      <c r="C349" s="92">
        <v>6</v>
      </c>
      <c r="D349" s="93" t="s">
        <v>342</v>
      </c>
      <c r="E349" s="148">
        <v>5250</v>
      </c>
      <c r="F349" s="148">
        <v>180</v>
      </c>
      <c r="G349" s="148">
        <v>120</v>
      </c>
      <c r="H349" s="148">
        <v>80</v>
      </c>
      <c r="I349" s="148">
        <v>720</v>
      </c>
      <c r="J349" s="148">
        <v>408</v>
      </c>
      <c r="K349" s="148">
        <v>600</v>
      </c>
      <c r="L349" s="148">
        <v>490</v>
      </c>
      <c r="M349" s="148">
        <v>150</v>
      </c>
      <c r="N349" s="171">
        <f t="shared" si="5"/>
        <v>7998</v>
      </c>
    </row>
    <row r="350" spans="1:14" hidden="1" x14ac:dyDescent="0.3">
      <c r="A350" s="117" t="s">
        <v>783</v>
      </c>
      <c r="B350" s="103" t="s">
        <v>789</v>
      </c>
      <c r="C350" s="92">
        <v>7</v>
      </c>
      <c r="D350" s="93" t="s">
        <v>343</v>
      </c>
      <c r="E350" s="148">
        <v>6900</v>
      </c>
      <c r="F350" s="148">
        <v>200</v>
      </c>
      <c r="G350" s="148">
        <v>130</v>
      </c>
      <c r="H350" s="148">
        <v>90</v>
      </c>
      <c r="I350" s="148">
        <v>650</v>
      </c>
      <c r="J350" s="148">
        <v>1235</v>
      </c>
      <c r="K350" s="148">
        <v>700</v>
      </c>
      <c r="L350" s="148">
        <v>420</v>
      </c>
      <c r="M350" s="148">
        <v>175</v>
      </c>
      <c r="N350" s="171">
        <f t="shared" si="5"/>
        <v>10500</v>
      </c>
    </row>
    <row r="351" spans="1:14" hidden="1" x14ac:dyDescent="0.3">
      <c r="A351" s="116" t="s">
        <v>783</v>
      </c>
      <c r="B351" s="102" t="s">
        <v>789</v>
      </c>
      <c r="C351" s="97">
        <v>8</v>
      </c>
      <c r="D351" s="98" t="s">
        <v>344</v>
      </c>
      <c r="E351" s="148">
        <v>7980</v>
      </c>
      <c r="F351" s="148">
        <v>220</v>
      </c>
      <c r="G351" s="148">
        <v>140</v>
      </c>
      <c r="H351" s="148">
        <v>100</v>
      </c>
      <c r="I351" s="148">
        <v>1140</v>
      </c>
      <c r="J351" s="148">
        <v>1235</v>
      </c>
      <c r="K351" s="148">
        <v>1500</v>
      </c>
      <c r="L351" s="148">
        <v>630</v>
      </c>
      <c r="M351" s="148">
        <v>175</v>
      </c>
      <c r="N351" s="171">
        <f t="shared" si="5"/>
        <v>13120</v>
      </c>
    </row>
    <row r="352" spans="1:14" hidden="1" x14ac:dyDescent="0.3">
      <c r="A352" s="117" t="s">
        <v>783</v>
      </c>
      <c r="B352" s="103" t="s">
        <v>789</v>
      </c>
      <c r="C352" s="92">
        <v>8</v>
      </c>
      <c r="D352" s="93" t="s">
        <v>345</v>
      </c>
      <c r="E352" s="148">
        <v>12948.5</v>
      </c>
      <c r="F352" s="148">
        <v>220</v>
      </c>
      <c r="G352" s="148">
        <v>140</v>
      </c>
      <c r="H352" s="148">
        <v>200</v>
      </c>
      <c r="I352" s="148">
        <v>1020</v>
      </c>
      <c r="J352" s="148">
        <v>2880</v>
      </c>
      <c r="K352" s="148">
        <v>1000</v>
      </c>
      <c r="L352" s="148">
        <v>630</v>
      </c>
      <c r="M352" s="148">
        <v>200</v>
      </c>
      <c r="N352" s="171">
        <f t="shared" si="5"/>
        <v>19238.5</v>
      </c>
    </row>
    <row r="353" spans="1:14" hidden="1" x14ac:dyDescent="0.3">
      <c r="A353" s="117" t="s">
        <v>783</v>
      </c>
      <c r="B353" s="103" t="s">
        <v>789</v>
      </c>
      <c r="C353" s="92">
        <v>9</v>
      </c>
      <c r="D353" s="93" t="s">
        <v>346</v>
      </c>
      <c r="E353" s="148">
        <v>16168</v>
      </c>
      <c r="F353" s="148">
        <v>240</v>
      </c>
      <c r="G353" s="148">
        <v>150</v>
      </c>
      <c r="H353" s="148">
        <v>220</v>
      </c>
      <c r="I353" s="148">
        <v>1664</v>
      </c>
      <c r="J353" s="148">
        <v>2880</v>
      </c>
      <c r="K353" s="148">
        <v>1200</v>
      </c>
      <c r="L353" s="148">
        <v>630</v>
      </c>
      <c r="M353" s="148">
        <v>200</v>
      </c>
      <c r="N353" s="171">
        <f t="shared" si="5"/>
        <v>23352</v>
      </c>
    </row>
    <row r="354" spans="1:14" hidden="1" x14ac:dyDescent="0.3">
      <c r="A354" s="116" t="s">
        <v>783</v>
      </c>
      <c r="B354" s="104" t="s">
        <v>789</v>
      </c>
      <c r="C354" s="97">
        <v>10</v>
      </c>
      <c r="D354" s="98" t="s">
        <v>347</v>
      </c>
      <c r="E354" s="148">
        <v>23985</v>
      </c>
      <c r="F354" s="148">
        <v>260</v>
      </c>
      <c r="G354" s="148">
        <v>170</v>
      </c>
      <c r="H354" s="148">
        <v>120</v>
      </c>
      <c r="I354" s="148">
        <v>1664</v>
      </c>
      <c r="J354" s="148">
        <v>2880</v>
      </c>
      <c r="K354" s="148">
        <v>1250</v>
      </c>
      <c r="L354" s="148">
        <v>630</v>
      </c>
      <c r="M354" s="148">
        <v>200</v>
      </c>
      <c r="N354" s="171">
        <f t="shared" si="5"/>
        <v>31159</v>
      </c>
    </row>
    <row r="355" spans="1:14" hidden="1" x14ac:dyDescent="0.3">
      <c r="A355" s="116" t="s">
        <v>783</v>
      </c>
      <c r="B355" s="105" t="s">
        <v>776</v>
      </c>
      <c r="C355" s="97">
        <v>5</v>
      </c>
      <c r="D355" s="98" t="s">
        <v>348</v>
      </c>
      <c r="E355" s="148">
        <v>2680</v>
      </c>
      <c r="F355" s="148">
        <v>180</v>
      </c>
      <c r="G355" s="148">
        <v>100</v>
      </c>
      <c r="H355" s="148">
        <v>80</v>
      </c>
      <c r="I355" s="148">
        <v>600</v>
      </c>
      <c r="J355" s="148">
        <v>1235</v>
      </c>
      <c r="K355" s="148">
        <v>440</v>
      </c>
      <c r="L355" s="148">
        <v>480</v>
      </c>
      <c r="M355" s="148">
        <v>150</v>
      </c>
      <c r="N355" s="171">
        <f t="shared" si="5"/>
        <v>5945</v>
      </c>
    </row>
    <row r="356" spans="1:14" hidden="1" x14ac:dyDescent="0.3">
      <c r="A356" s="117" t="s">
        <v>783</v>
      </c>
      <c r="B356" s="106" t="s">
        <v>776</v>
      </c>
      <c r="C356" s="92">
        <v>5</v>
      </c>
      <c r="D356" s="93" t="s">
        <v>349</v>
      </c>
      <c r="E356" s="148">
        <v>3962</v>
      </c>
      <c r="F356" s="148">
        <v>185</v>
      </c>
      <c r="G356" s="148">
        <v>120</v>
      </c>
      <c r="H356" s="148">
        <v>70</v>
      </c>
      <c r="I356" s="148">
        <v>650</v>
      </c>
      <c r="J356" s="148">
        <v>312</v>
      </c>
      <c r="K356" s="148">
        <v>700</v>
      </c>
      <c r="L356" s="148">
        <v>490</v>
      </c>
      <c r="M356" s="148">
        <v>150</v>
      </c>
      <c r="N356" s="171">
        <f t="shared" si="5"/>
        <v>6639</v>
      </c>
    </row>
    <row r="357" spans="1:14" hidden="1" x14ac:dyDescent="0.3">
      <c r="A357" s="116" t="s">
        <v>783</v>
      </c>
      <c r="B357" s="105" t="s">
        <v>776</v>
      </c>
      <c r="C357" s="97">
        <v>6</v>
      </c>
      <c r="D357" s="98" t="s">
        <v>350</v>
      </c>
      <c r="E357" s="148">
        <v>4200</v>
      </c>
      <c r="F357" s="148">
        <v>220</v>
      </c>
      <c r="G357" s="148">
        <v>140</v>
      </c>
      <c r="H357" s="148">
        <v>90</v>
      </c>
      <c r="I357" s="148">
        <v>720</v>
      </c>
      <c r="J357" s="148">
        <v>1235</v>
      </c>
      <c r="K357" s="148">
        <v>850</v>
      </c>
      <c r="L357" s="148">
        <v>480</v>
      </c>
      <c r="M357" s="148">
        <v>200</v>
      </c>
      <c r="N357" s="171">
        <f t="shared" si="5"/>
        <v>8135</v>
      </c>
    </row>
    <row r="358" spans="1:14" hidden="1" x14ac:dyDescent="0.3">
      <c r="A358" s="117" t="s">
        <v>783</v>
      </c>
      <c r="B358" s="106" t="s">
        <v>776</v>
      </c>
      <c r="C358" s="92">
        <v>6</v>
      </c>
      <c r="D358" s="93" t="s">
        <v>351</v>
      </c>
      <c r="E358" s="148">
        <v>6240</v>
      </c>
      <c r="F358" s="148">
        <v>200</v>
      </c>
      <c r="G358" s="148">
        <v>130</v>
      </c>
      <c r="H358" s="148">
        <v>80</v>
      </c>
      <c r="I358" s="148">
        <v>650</v>
      </c>
      <c r="J358" s="148">
        <v>312</v>
      </c>
      <c r="K358" s="148">
        <v>700</v>
      </c>
      <c r="L358" s="148">
        <v>490</v>
      </c>
      <c r="M358" s="148">
        <v>175</v>
      </c>
      <c r="N358" s="171">
        <f t="shared" si="5"/>
        <v>8977</v>
      </c>
    </row>
    <row r="359" spans="1:14" hidden="1" x14ac:dyDescent="0.3">
      <c r="A359" s="116" t="s">
        <v>783</v>
      </c>
      <c r="B359" s="105" t="s">
        <v>776</v>
      </c>
      <c r="C359" s="97">
        <v>7</v>
      </c>
      <c r="D359" s="98" t="s">
        <v>352</v>
      </c>
      <c r="E359" s="148">
        <v>7500</v>
      </c>
      <c r="F359" s="148">
        <v>220</v>
      </c>
      <c r="G359" s="148">
        <v>140</v>
      </c>
      <c r="H359" s="148">
        <v>180</v>
      </c>
      <c r="I359" s="148">
        <v>720</v>
      </c>
      <c r="J359" s="148">
        <v>2880</v>
      </c>
      <c r="K359" s="148">
        <v>950</v>
      </c>
      <c r="L359" s="148">
        <v>480</v>
      </c>
      <c r="M359" s="148">
        <v>200</v>
      </c>
      <c r="N359" s="171">
        <f t="shared" si="5"/>
        <v>13270</v>
      </c>
    </row>
    <row r="360" spans="1:14" hidden="1" x14ac:dyDescent="0.3">
      <c r="A360" s="117" t="s">
        <v>783</v>
      </c>
      <c r="B360" s="106" t="s">
        <v>776</v>
      </c>
      <c r="C360" s="92">
        <v>7</v>
      </c>
      <c r="D360" s="93" t="s">
        <v>353</v>
      </c>
      <c r="E360" s="148">
        <v>9425</v>
      </c>
      <c r="F360" s="148">
        <v>220</v>
      </c>
      <c r="G360" s="148">
        <v>140</v>
      </c>
      <c r="H360" s="148">
        <v>90</v>
      </c>
      <c r="I360" s="148">
        <v>720</v>
      </c>
      <c r="J360" s="148">
        <v>1235</v>
      </c>
      <c r="K360" s="148">
        <v>950</v>
      </c>
      <c r="L360" s="148">
        <v>420</v>
      </c>
      <c r="M360" s="148">
        <v>200</v>
      </c>
      <c r="N360" s="171">
        <f t="shared" si="5"/>
        <v>13400</v>
      </c>
    </row>
    <row r="361" spans="1:14" hidden="1" x14ac:dyDescent="0.3">
      <c r="A361" s="117" t="s">
        <v>783</v>
      </c>
      <c r="B361" s="106" t="s">
        <v>776</v>
      </c>
      <c r="C361" s="92">
        <v>8</v>
      </c>
      <c r="D361" s="93" t="s">
        <v>354</v>
      </c>
      <c r="E361" s="148">
        <v>12000</v>
      </c>
      <c r="F361" s="148">
        <v>240</v>
      </c>
      <c r="G361" s="148">
        <v>150</v>
      </c>
      <c r="H361" s="148">
        <v>200</v>
      </c>
      <c r="I361" s="148">
        <v>1140</v>
      </c>
      <c r="J361" s="148">
        <v>2880</v>
      </c>
      <c r="K361" s="148">
        <v>1100</v>
      </c>
      <c r="L361" s="148">
        <v>630</v>
      </c>
      <c r="M361" s="148">
        <v>200</v>
      </c>
      <c r="N361" s="171">
        <f t="shared" si="5"/>
        <v>18540</v>
      </c>
    </row>
    <row r="362" spans="1:14" hidden="1" x14ac:dyDescent="0.3">
      <c r="A362" s="117" t="s">
        <v>783</v>
      </c>
      <c r="B362" s="106" t="s">
        <v>776</v>
      </c>
      <c r="C362" s="92">
        <v>9</v>
      </c>
      <c r="D362" s="93" t="s">
        <v>355</v>
      </c>
      <c r="E362" s="148">
        <v>17413.5</v>
      </c>
      <c r="F362" s="148">
        <v>260</v>
      </c>
      <c r="G362" s="148">
        <v>120</v>
      </c>
      <c r="H362" s="148">
        <v>100</v>
      </c>
      <c r="I362" s="148">
        <v>1680</v>
      </c>
      <c r="J362" s="148">
        <v>2880</v>
      </c>
      <c r="K362" s="148">
        <v>1200</v>
      </c>
      <c r="L362" s="148">
        <v>630</v>
      </c>
      <c r="M362" s="148">
        <v>200</v>
      </c>
      <c r="N362" s="171">
        <f t="shared" si="5"/>
        <v>24483.5</v>
      </c>
    </row>
    <row r="363" spans="1:14" hidden="1" x14ac:dyDescent="0.3">
      <c r="A363" s="116" t="s">
        <v>783</v>
      </c>
      <c r="B363" s="107" t="s">
        <v>776</v>
      </c>
      <c r="C363" s="97">
        <v>10</v>
      </c>
      <c r="D363" s="98" t="s">
        <v>356</v>
      </c>
      <c r="E363" s="148">
        <v>24750</v>
      </c>
      <c r="F363" s="148">
        <v>260</v>
      </c>
      <c r="G363" s="148">
        <v>170</v>
      </c>
      <c r="H363" s="148">
        <v>120</v>
      </c>
      <c r="I363" s="148">
        <v>1680</v>
      </c>
      <c r="J363" s="148">
        <v>2880</v>
      </c>
      <c r="K363" s="148">
        <v>1250</v>
      </c>
      <c r="L363" s="148">
        <v>630</v>
      </c>
      <c r="M363" s="148">
        <v>200</v>
      </c>
      <c r="N363" s="171">
        <f t="shared" si="5"/>
        <v>31940</v>
      </c>
    </row>
    <row r="364" spans="1:14" hidden="1" x14ac:dyDescent="0.3">
      <c r="A364" s="117" t="s">
        <v>783</v>
      </c>
      <c r="B364" s="94" t="s">
        <v>778</v>
      </c>
      <c r="C364" s="92">
        <v>2</v>
      </c>
      <c r="D364" s="93" t="s">
        <v>357</v>
      </c>
      <c r="E364" s="148">
        <v>600</v>
      </c>
      <c r="F364" s="148">
        <v>80</v>
      </c>
      <c r="G364" s="148">
        <v>100</v>
      </c>
      <c r="H364" s="148">
        <v>40</v>
      </c>
      <c r="I364" s="148">
        <v>376</v>
      </c>
      <c r="J364" s="148">
        <v>32</v>
      </c>
      <c r="K364" s="148">
        <v>30</v>
      </c>
      <c r="L364" s="148">
        <v>40</v>
      </c>
      <c r="M364" s="148">
        <v>100</v>
      </c>
      <c r="N364" s="171">
        <f t="shared" si="5"/>
        <v>1398</v>
      </c>
    </row>
    <row r="365" spans="1:14" hidden="1" x14ac:dyDescent="0.3">
      <c r="A365" s="117" t="s">
        <v>783</v>
      </c>
      <c r="B365" s="94" t="s">
        <v>778</v>
      </c>
      <c r="C365" s="92">
        <v>3</v>
      </c>
      <c r="D365" s="93" t="s">
        <v>358</v>
      </c>
      <c r="E365" s="148">
        <v>1020</v>
      </c>
      <c r="F365" s="148">
        <v>100</v>
      </c>
      <c r="G365" s="148">
        <v>100</v>
      </c>
      <c r="H365" s="148">
        <v>50</v>
      </c>
      <c r="I365" s="148">
        <v>1120</v>
      </c>
      <c r="J365" s="148">
        <v>72</v>
      </c>
      <c r="K365" s="148">
        <v>350</v>
      </c>
      <c r="L365" s="148">
        <v>420</v>
      </c>
      <c r="M365" s="148">
        <v>125</v>
      </c>
      <c r="N365" s="171">
        <f t="shared" si="5"/>
        <v>3357</v>
      </c>
    </row>
    <row r="366" spans="1:14" hidden="1" x14ac:dyDescent="0.3">
      <c r="A366" s="117" t="s">
        <v>783</v>
      </c>
      <c r="B366" s="94" t="s">
        <v>778</v>
      </c>
      <c r="C366" s="92">
        <v>4</v>
      </c>
      <c r="D366" s="93" t="s">
        <v>359</v>
      </c>
      <c r="E366" s="148">
        <v>1620</v>
      </c>
      <c r="F366" s="148">
        <v>140</v>
      </c>
      <c r="G366" s="148">
        <v>100</v>
      </c>
      <c r="H366" s="148">
        <v>60</v>
      </c>
      <c r="I366" s="148">
        <v>1120</v>
      </c>
      <c r="J366" s="148">
        <v>180</v>
      </c>
      <c r="K366" s="148">
        <v>400</v>
      </c>
      <c r="L366" s="148">
        <v>420</v>
      </c>
      <c r="M366" s="148">
        <v>125</v>
      </c>
      <c r="N366" s="171">
        <f t="shared" si="5"/>
        <v>4165</v>
      </c>
    </row>
    <row r="367" spans="1:14" hidden="1" x14ac:dyDescent="0.3">
      <c r="A367" s="117" t="s">
        <v>783</v>
      </c>
      <c r="B367" s="94" t="s">
        <v>778</v>
      </c>
      <c r="C367" s="92">
        <v>5</v>
      </c>
      <c r="D367" s="93" t="s">
        <v>360</v>
      </c>
      <c r="E367" s="148">
        <v>2520</v>
      </c>
      <c r="F367" s="148">
        <v>185</v>
      </c>
      <c r="G367" s="148">
        <v>100</v>
      </c>
      <c r="H367" s="148">
        <v>70</v>
      </c>
      <c r="I367" s="148">
        <v>720</v>
      </c>
      <c r="J367" s="148">
        <v>72</v>
      </c>
      <c r="K367" s="148">
        <v>80</v>
      </c>
      <c r="L367" s="148">
        <v>490</v>
      </c>
      <c r="M367" s="148">
        <v>125</v>
      </c>
      <c r="N367" s="171">
        <f t="shared" si="5"/>
        <v>4362</v>
      </c>
    </row>
    <row r="368" spans="1:14" hidden="1" x14ac:dyDescent="0.3">
      <c r="A368" s="117" t="s">
        <v>783</v>
      </c>
      <c r="B368" s="94" t="s">
        <v>778</v>
      </c>
      <c r="C368" s="92">
        <v>5</v>
      </c>
      <c r="D368" s="93" t="s">
        <v>361</v>
      </c>
      <c r="E368" s="148">
        <v>3150</v>
      </c>
      <c r="F368" s="148">
        <v>185</v>
      </c>
      <c r="G368" s="148">
        <v>100</v>
      </c>
      <c r="H368" s="148">
        <v>70</v>
      </c>
      <c r="I368" s="148">
        <v>416</v>
      </c>
      <c r="J368" s="148">
        <v>312</v>
      </c>
      <c r="K368" s="148">
        <v>70</v>
      </c>
      <c r="L368" s="148">
        <v>490</v>
      </c>
      <c r="M368" s="148">
        <v>150</v>
      </c>
      <c r="N368" s="171">
        <f t="shared" si="5"/>
        <v>4943</v>
      </c>
    </row>
    <row r="369" spans="1:14" hidden="1" x14ac:dyDescent="0.3">
      <c r="A369" s="117" t="s">
        <v>783</v>
      </c>
      <c r="B369" s="94" t="s">
        <v>778</v>
      </c>
      <c r="C369" s="92">
        <v>6</v>
      </c>
      <c r="D369" s="93" t="s">
        <v>362</v>
      </c>
      <c r="E369" s="148">
        <v>4800</v>
      </c>
      <c r="F369" s="148">
        <v>170</v>
      </c>
      <c r="G369" s="148">
        <v>120</v>
      </c>
      <c r="H369" s="148">
        <v>80</v>
      </c>
      <c r="I369" s="148">
        <v>720</v>
      </c>
      <c r="J369" s="148">
        <v>1170</v>
      </c>
      <c r="K369" s="148">
        <v>600</v>
      </c>
      <c r="L369" s="148">
        <v>490</v>
      </c>
      <c r="M369" s="148">
        <v>150</v>
      </c>
      <c r="N369" s="171">
        <f t="shared" si="5"/>
        <v>8300</v>
      </c>
    </row>
    <row r="370" spans="1:14" hidden="1" x14ac:dyDescent="0.3">
      <c r="A370" s="117" t="s">
        <v>783</v>
      </c>
      <c r="B370" s="94" t="s">
        <v>778</v>
      </c>
      <c r="C370" s="92">
        <v>6</v>
      </c>
      <c r="D370" s="93" t="s">
        <v>363</v>
      </c>
      <c r="E370" s="148">
        <v>5600</v>
      </c>
      <c r="F370" s="148">
        <v>200</v>
      </c>
      <c r="G370" s="148">
        <v>100</v>
      </c>
      <c r="H370" s="148">
        <v>80</v>
      </c>
      <c r="I370" s="148">
        <v>720</v>
      </c>
      <c r="J370" s="148">
        <v>408</v>
      </c>
      <c r="K370" s="148">
        <v>700</v>
      </c>
      <c r="L370" s="148">
        <v>490</v>
      </c>
      <c r="M370" s="148">
        <v>175</v>
      </c>
      <c r="N370" s="171">
        <f t="shared" si="5"/>
        <v>8473</v>
      </c>
    </row>
    <row r="371" spans="1:14" hidden="1" x14ac:dyDescent="0.3">
      <c r="A371" s="117" t="s">
        <v>783</v>
      </c>
      <c r="B371" s="94" t="s">
        <v>778</v>
      </c>
      <c r="C371" s="92">
        <v>6</v>
      </c>
      <c r="D371" s="93" t="s">
        <v>364</v>
      </c>
      <c r="E371" s="148">
        <v>5200</v>
      </c>
      <c r="F371" s="148">
        <v>200</v>
      </c>
      <c r="G371" s="148">
        <v>100</v>
      </c>
      <c r="H371" s="148">
        <v>80</v>
      </c>
      <c r="I371" s="148">
        <v>1260</v>
      </c>
      <c r="J371" s="148">
        <v>312</v>
      </c>
      <c r="K371" s="148">
        <v>700</v>
      </c>
      <c r="L371" s="148">
        <v>490</v>
      </c>
      <c r="M371" s="148">
        <v>175</v>
      </c>
      <c r="N371" s="171">
        <f t="shared" si="5"/>
        <v>8517</v>
      </c>
    </row>
    <row r="372" spans="1:14" hidden="1" x14ac:dyDescent="0.3">
      <c r="A372" s="116" t="s">
        <v>783</v>
      </c>
      <c r="B372" s="108" t="s">
        <v>778</v>
      </c>
      <c r="C372" s="97">
        <v>7</v>
      </c>
      <c r="D372" s="98" t="s">
        <v>365</v>
      </c>
      <c r="E372" s="148">
        <v>6300</v>
      </c>
      <c r="F372" s="148">
        <v>220</v>
      </c>
      <c r="G372" s="148">
        <v>100</v>
      </c>
      <c r="H372" s="148">
        <v>90</v>
      </c>
      <c r="I372" s="148">
        <v>720</v>
      </c>
      <c r="J372" s="148">
        <v>1235</v>
      </c>
      <c r="K372" s="148">
        <v>950</v>
      </c>
      <c r="L372" s="148">
        <v>480</v>
      </c>
      <c r="M372" s="148">
        <v>200</v>
      </c>
      <c r="N372" s="171">
        <f t="shared" si="5"/>
        <v>10295</v>
      </c>
    </row>
    <row r="373" spans="1:14" hidden="1" x14ac:dyDescent="0.3">
      <c r="A373" s="117" t="s">
        <v>783</v>
      </c>
      <c r="B373" s="94" t="s">
        <v>778</v>
      </c>
      <c r="C373" s="92">
        <v>7</v>
      </c>
      <c r="D373" s="93" t="s">
        <v>366</v>
      </c>
      <c r="E373" s="148">
        <v>6750</v>
      </c>
      <c r="F373" s="148">
        <v>220</v>
      </c>
      <c r="G373" s="148">
        <v>100</v>
      </c>
      <c r="H373" s="148">
        <v>90</v>
      </c>
      <c r="I373" s="148">
        <v>720</v>
      </c>
      <c r="J373" s="148">
        <v>1235</v>
      </c>
      <c r="K373" s="148">
        <v>950</v>
      </c>
      <c r="L373" s="148">
        <v>420</v>
      </c>
      <c r="M373" s="148">
        <v>150</v>
      </c>
      <c r="N373" s="171">
        <f t="shared" si="5"/>
        <v>10635</v>
      </c>
    </row>
    <row r="374" spans="1:14" hidden="1" x14ac:dyDescent="0.3">
      <c r="A374" s="117" t="s">
        <v>783</v>
      </c>
      <c r="B374" s="94" t="s">
        <v>778</v>
      </c>
      <c r="C374" s="92">
        <v>7</v>
      </c>
      <c r="D374" s="93" t="s">
        <v>367</v>
      </c>
      <c r="E374" s="148">
        <v>8750</v>
      </c>
      <c r="F374" s="148">
        <v>220</v>
      </c>
      <c r="G374" s="148">
        <v>100</v>
      </c>
      <c r="H374" s="148">
        <v>90</v>
      </c>
      <c r="I374" s="148">
        <v>1020</v>
      </c>
      <c r="J374" s="148">
        <v>1170</v>
      </c>
      <c r="K374" s="148">
        <v>950</v>
      </c>
      <c r="L374" s="148">
        <v>420</v>
      </c>
      <c r="M374" s="148">
        <v>175</v>
      </c>
      <c r="N374" s="171">
        <f t="shared" si="5"/>
        <v>12895</v>
      </c>
    </row>
    <row r="375" spans="1:14" hidden="1" x14ac:dyDescent="0.3">
      <c r="A375" s="117" t="s">
        <v>783</v>
      </c>
      <c r="B375" s="94" t="s">
        <v>778</v>
      </c>
      <c r="C375" s="92">
        <v>8</v>
      </c>
      <c r="D375" s="93" t="s">
        <v>368</v>
      </c>
      <c r="E375" s="148">
        <v>9450</v>
      </c>
      <c r="F375" s="148">
        <v>240</v>
      </c>
      <c r="G375" s="148">
        <v>100</v>
      </c>
      <c r="H375" s="148">
        <v>100</v>
      </c>
      <c r="I375" s="148">
        <v>1664</v>
      </c>
      <c r="J375" s="148">
        <v>1235</v>
      </c>
      <c r="K375" s="148">
        <v>1100</v>
      </c>
      <c r="L375" s="148">
        <v>420</v>
      </c>
      <c r="M375" s="148">
        <v>150</v>
      </c>
      <c r="N375" s="171">
        <f t="shared" si="5"/>
        <v>14459</v>
      </c>
    </row>
    <row r="376" spans="1:14" hidden="1" x14ac:dyDescent="0.3">
      <c r="A376" s="117" t="s">
        <v>783</v>
      </c>
      <c r="B376" s="94" t="s">
        <v>778</v>
      </c>
      <c r="C376" s="92">
        <v>8</v>
      </c>
      <c r="D376" s="93" t="s">
        <v>369</v>
      </c>
      <c r="E376" s="148">
        <v>12325</v>
      </c>
      <c r="F376" s="148">
        <v>240</v>
      </c>
      <c r="G376" s="148">
        <v>100</v>
      </c>
      <c r="H376" s="148">
        <v>100</v>
      </c>
      <c r="I376" s="148">
        <v>1140</v>
      </c>
      <c r="J376" s="148">
        <v>1235</v>
      </c>
      <c r="K376" s="148">
        <v>1100</v>
      </c>
      <c r="L376" s="148">
        <v>630</v>
      </c>
      <c r="M376" s="148">
        <v>200</v>
      </c>
      <c r="N376" s="171">
        <f t="shared" si="5"/>
        <v>17070</v>
      </c>
    </row>
    <row r="377" spans="1:14" hidden="1" x14ac:dyDescent="0.3">
      <c r="A377" s="117" t="s">
        <v>783</v>
      </c>
      <c r="B377" s="94" t="s">
        <v>778</v>
      </c>
      <c r="C377" s="92">
        <v>9</v>
      </c>
      <c r="D377" s="93" t="s">
        <v>370</v>
      </c>
      <c r="E377" s="148">
        <v>13500</v>
      </c>
      <c r="F377" s="148">
        <v>240</v>
      </c>
      <c r="G377" s="148">
        <v>150</v>
      </c>
      <c r="H377" s="148">
        <v>220</v>
      </c>
      <c r="I377" s="148">
        <v>1680</v>
      </c>
      <c r="J377" s="148">
        <v>2880</v>
      </c>
      <c r="K377" s="148">
        <v>1200</v>
      </c>
      <c r="L377" s="148">
        <v>630</v>
      </c>
      <c r="M377" s="148">
        <v>200</v>
      </c>
      <c r="N377" s="171">
        <f t="shared" si="5"/>
        <v>20700</v>
      </c>
    </row>
    <row r="378" spans="1:14" hidden="1" x14ac:dyDescent="0.3">
      <c r="A378" s="117" t="s">
        <v>783</v>
      </c>
      <c r="B378" s="94" t="s">
        <v>778</v>
      </c>
      <c r="C378" s="92">
        <v>9</v>
      </c>
      <c r="D378" s="93" t="s">
        <v>371</v>
      </c>
      <c r="E378" s="148">
        <v>17100</v>
      </c>
      <c r="F378" s="148">
        <v>260</v>
      </c>
      <c r="G378" s="148">
        <v>100</v>
      </c>
      <c r="H378" s="148">
        <v>110</v>
      </c>
      <c r="I378" s="148">
        <v>1680</v>
      </c>
      <c r="J378" s="148">
        <v>2880</v>
      </c>
      <c r="K378" s="148">
        <v>1250</v>
      </c>
      <c r="L378" s="148">
        <v>630</v>
      </c>
      <c r="M378" s="148">
        <v>200</v>
      </c>
      <c r="N378" s="171">
        <f t="shared" si="5"/>
        <v>24210</v>
      </c>
    </row>
    <row r="379" spans="1:14" hidden="1" x14ac:dyDescent="0.3">
      <c r="A379" s="116" t="s">
        <v>783</v>
      </c>
      <c r="B379" s="99" t="s">
        <v>778</v>
      </c>
      <c r="C379" s="97">
        <v>10</v>
      </c>
      <c r="D379" s="98" t="s">
        <v>372</v>
      </c>
      <c r="E379" s="148">
        <v>20350</v>
      </c>
      <c r="F379" s="148">
        <v>260</v>
      </c>
      <c r="G379" s="148">
        <v>170</v>
      </c>
      <c r="H379" s="148">
        <v>120</v>
      </c>
      <c r="I379" s="148">
        <v>3360</v>
      </c>
      <c r="J379" s="148">
        <v>1600</v>
      </c>
      <c r="K379" s="148">
        <v>1250</v>
      </c>
      <c r="L379" s="148">
        <v>630</v>
      </c>
      <c r="M379" s="148">
        <v>200</v>
      </c>
      <c r="N379" s="171">
        <f t="shared" si="5"/>
        <v>27940</v>
      </c>
    </row>
    <row r="380" spans="1:14" hidden="1" x14ac:dyDescent="0.3">
      <c r="A380" s="116" t="s">
        <v>783</v>
      </c>
      <c r="B380" s="99" t="s">
        <v>778</v>
      </c>
      <c r="C380" s="97">
        <v>10</v>
      </c>
      <c r="D380" s="98" t="s">
        <v>373</v>
      </c>
      <c r="E380" s="148">
        <v>22000</v>
      </c>
      <c r="F380" s="148">
        <v>260</v>
      </c>
      <c r="G380" s="148">
        <v>170</v>
      </c>
      <c r="H380" s="148">
        <v>120</v>
      </c>
      <c r="I380" s="148">
        <v>3360</v>
      </c>
      <c r="J380" s="148">
        <v>2880</v>
      </c>
      <c r="K380" s="148">
        <v>1250</v>
      </c>
      <c r="L380" s="148">
        <v>630</v>
      </c>
      <c r="M380" s="148">
        <v>200</v>
      </c>
      <c r="N380" s="171">
        <f t="shared" si="5"/>
        <v>30870</v>
      </c>
    </row>
    <row r="381" spans="1:14" hidden="1" x14ac:dyDescent="0.3">
      <c r="A381" s="117" t="s">
        <v>783</v>
      </c>
      <c r="B381" s="101" t="s">
        <v>88</v>
      </c>
      <c r="C381" s="92">
        <v>2</v>
      </c>
      <c r="D381" s="93" t="s">
        <v>374</v>
      </c>
      <c r="E381" s="148">
        <v>400</v>
      </c>
      <c r="F381" s="148">
        <v>60</v>
      </c>
      <c r="G381" s="148">
        <v>100</v>
      </c>
      <c r="H381" s="148">
        <v>40</v>
      </c>
      <c r="I381" s="148">
        <v>336</v>
      </c>
      <c r="J381" s="148">
        <v>32</v>
      </c>
      <c r="K381" s="148">
        <v>50</v>
      </c>
      <c r="L381" s="148">
        <v>40</v>
      </c>
      <c r="M381" s="148">
        <v>100</v>
      </c>
      <c r="N381" s="171">
        <f t="shared" si="5"/>
        <v>1158</v>
      </c>
    </row>
    <row r="382" spans="1:14" hidden="1" x14ac:dyDescent="0.3">
      <c r="A382" s="116" t="s">
        <v>783</v>
      </c>
      <c r="B382" s="115" t="s">
        <v>88</v>
      </c>
      <c r="C382" s="97">
        <v>3</v>
      </c>
      <c r="D382" s="98" t="s">
        <v>375</v>
      </c>
      <c r="E382" s="148">
        <v>420</v>
      </c>
      <c r="F382" s="148">
        <v>70</v>
      </c>
      <c r="G382" s="148">
        <v>100</v>
      </c>
      <c r="H382" s="148">
        <v>45</v>
      </c>
      <c r="I382" s="148">
        <v>1040</v>
      </c>
      <c r="J382" s="148">
        <v>208</v>
      </c>
      <c r="K382" s="148">
        <v>70</v>
      </c>
      <c r="L382" s="148">
        <v>480</v>
      </c>
      <c r="M382" s="148">
        <v>100</v>
      </c>
      <c r="N382" s="171">
        <f t="shared" si="5"/>
        <v>2533</v>
      </c>
    </row>
    <row r="383" spans="1:14" hidden="1" x14ac:dyDescent="0.3">
      <c r="A383" s="117" t="s">
        <v>783</v>
      </c>
      <c r="B383" s="101" t="s">
        <v>88</v>
      </c>
      <c r="C383" s="92">
        <v>3</v>
      </c>
      <c r="D383" s="93" t="s">
        <v>376</v>
      </c>
      <c r="E383" s="148">
        <v>980</v>
      </c>
      <c r="F383" s="148">
        <v>70</v>
      </c>
      <c r="G383" s="148">
        <v>100</v>
      </c>
      <c r="H383" s="148">
        <v>45</v>
      </c>
      <c r="I383" s="148">
        <v>1040</v>
      </c>
      <c r="J383" s="148">
        <v>408</v>
      </c>
      <c r="K383" s="148">
        <v>70</v>
      </c>
      <c r="L383" s="148">
        <v>490</v>
      </c>
      <c r="M383" s="148">
        <v>100</v>
      </c>
      <c r="N383" s="171">
        <f t="shared" si="5"/>
        <v>3303</v>
      </c>
    </row>
    <row r="384" spans="1:14" hidden="1" x14ac:dyDescent="0.3">
      <c r="A384" s="117" t="s">
        <v>783</v>
      </c>
      <c r="B384" s="101" t="s">
        <v>88</v>
      </c>
      <c r="C384" s="92">
        <v>4</v>
      </c>
      <c r="D384" s="93" t="s">
        <v>377</v>
      </c>
      <c r="E384" s="148">
        <v>1520</v>
      </c>
      <c r="F384" s="148">
        <v>80</v>
      </c>
      <c r="G384" s="148">
        <v>100</v>
      </c>
      <c r="H384" s="148">
        <v>50</v>
      </c>
      <c r="I384" s="148">
        <v>1040</v>
      </c>
      <c r="J384" s="148">
        <v>32</v>
      </c>
      <c r="K384" s="148">
        <v>70</v>
      </c>
      <c r="L384" s="148">
        <v>490</v>
      </c>
      <c r="M384" s="148">
        <v>100</v>
      </c>
      <c r="N384" s="171">
        <f t="shared" si="5"/>
        <v>3482</v>
      </c>
    </row>
    <row r="385" spans="1:14" hidden="1" x14ac:dyDescent="0.3">
      <c r="A385" s="117" t="s">
        <v>783</v>
      </c>
      <c r="B385" s="101" t="s">
        <v>88</v>
      </c>
      <c r="C385" s="92">
        <v>5</v>
      </c>
      <c r="D385" s="93" t="s">
        <v>378</v>
      </c>
      <c r="E385" s="148">
        <v>2100</v>
      </c>
      <c r="F385" s="148">
        <v>90</v>
      </c>
      <c r="G385" s="148">
        <v>100</v>
      </c>
      <c r="H385" s="148">
        <v>55</v>
      </c>
      <c r="I385" s="148">
        <v>1200</v>
      </c>
      <c r="J385" s="148">
        <v>72</v>
      </c>
      <c r="K385" s="148">
        <v>80</v>
      </c>
      <c r="L385" s="148">
        <v>490</v>
      </c>
      <c r="M385" s="148">
        <v>125</v>
      </c>
      <c r="N385" s="171">
        <f t="shared" si="5"/>
        <v>4312</v>
      </c>
    </row>
    <row r="386" spans="1:14" hidden="1" x14ac:dyDescent="0.3">
      <c r="A386" s="117" t="s">
        <v>783</v>
      </c>
      <c r="B386" s="101" t="s">
        <v>88</v>
      </c>
      <c r="C386" s="92">
        <v>6</v>
      </c>
      <c r="D386" s="93" t="s">
        <v>379</v>
      </c>
      <c r="E386" s="148">
        <v>1960</v>
      </c>
      <c r="F386" s="148">
        <v>100</v>
      </c>
      <c r="G386" s="148">
        <v>100</v>
      </c>
      <c r="H386" s="148">
        <v>60</v>
      </c>
      <c r="I386" s="148">
        <v>1200</v>
      </c>
      <c r="J386" s="148">
        <v>1235</v>
      </c>
      <c r="K386" s="148">
        <v>90</v>
      </c>
      <c r="L386" s="148">
        <v>420</v>
      </c>
      <c r="M386" s="148">
        <v>125</v>
      </c>
      <c r="N386" s="171">
        <f t="shared" si="5"/>
        <v>5290</v>
      </c>
    </row>
    <row r="387" spans="1:14" hidden="1" x14ac:dyDescent="0.3">
      <c r="A387" s="117" t="s">
        <v>783</v>
      </c>
      <c r="B387" s="101" t="s">
        <v>88</v>
      </c>
      <c r="C387" s="92">
        <v>7</v>
      </c>
      <c r="D387" s="93" t="s">
        <v>380</v>
      </c>
      <c r="E387" s="148">
        <v>3500</v>
      </c>
      <c r="F387" s="148">
        <v>110</v>
      </c>
      <c r="G387" s="148">
        <v>100</v>
      </c>
      <c r="H387" s="148">
        <v>70</v>
      </c>
      <c r="I387" s="148">
        <v>1440</v>
      </c>
      <c r="J387" s="148">
        <v>408</v>
      </c>
      <c r="K387" s="148">
        <v>550</v>
      </c>
      <c r="L387" s="148">
        <v>490</v>
      </c>
      <c r="M387" s="148">
        <v>150</v>
      </c>
      <c r="N387" s="171">
        <f t="shared" ref="N387:N442" si="6">SUM(E387:M387)</f>
        <v>6818</v>
      </c>
    </row>
    <row r="388" spans="1:14" hidden="1" x14ac:dyDescent="0.3">
      <c r="A388" s="117" t="s">
        <v>783</v>
      </c>
      <c r="B388" s="101" t="s">
        <v>88</v>
      </c>
      <c r="C388" s="92">
        <v>8</v>
      </c>
      <c r="D388" s="93" t="s">
        <v>381</v>
      </c>
      <c r="E388" s="148">
        <v>9460</v>
      </c>
      <c r="F388" s="148">
        <v>134</v>
      </c>
      <c r="G388" s="148">
        <v>100</v>
      </c>
      <c r="H388" s="148">
        <v>80</v>
      </c>
      <c r="I388" s="148">
        <v>1680</v>
      </c>
      <c r="J388" s="148">
        <v>2880</v>
      </c>
      <c r="K388" s="148">
        <v>700</v>
      </c>
      <c r="L388" s="148">
        <v>630</v>
      </c>
      <c r="M388" s="148">
        <v>150</v>
      </c>
      <c r="N388" s="171">
        <f t="shared" si="6"/>
        <v>15814</v>
      </c>
    </row>
    <row r="389" spans="1:14" hidden="1" x14ac:dyDescent="0.3">
      <c r="A389" s="117" t="s">
        <v>783</v>
      </c>
      <c r="B389" s="101" t="s">
        <v>88</v>
      </c>
      <c r="C389" s="92">
        <v>9</v>
      </c>
      <c r="D389" s="93" t="s">
        <v>382</v>
      </c>
      <c r="E389" s="148">
        <v>13500</v>
      </c>
      <c r="F389" s="148">
        <v>150</v>
      </c>
      <c r="G389" s="148">
        <v>100</v>
      </c>
      <c r="H389" s="148">
        <v>90</v>
      </c>
      <c r="I389" s="148">
        <v>2000</v>
      </c>
      <c r="J389" s="148">
        <v>2880</v>
      </c>
      <c r="K389" s="148">
        <v>150</v>
      </c>
      <c r="L389" s="148">
        <v>630</v>
      </c>
      <c r="M389" s="148">
        <v>150</v>
      </c>
      <c r="N389" s="171">
        <f t="shared" si="6"/>
        <v>19650</v>
      </c>
    </row>
    <row r="390" spans="1:14" hidden="1" x14ac:dyDescent="0.3">
      <c r="A390" s="116" t="s">
        <v>783</v>
      </c>
      <c r="B390" s="100" t="s">
        <v>88</v>
      </c>
      <c r="C390" s="97">
        <v>10</v>
      </c>
      <c r="D390" s="98" t="s">
        <v>383</v>
      </c>
      <c r="E390" s="148">
        <v>31800</v>
      </c>
      <c r="F390" s="148">
        <v>170</v>
      </c>
      <c r="G390" s="148">
        <v>100</v>
      </c>
      <c r="H390" s="148">
        <v>100</v>
      </c>
      <c r="I390" s="148">
        <v>2304</v>
      </c>
      <c r="J390" s="148">
        <v>2880</v>
      </c>
      <c r="K390" s="148">
        <v>900</v>
      </c>
      <c r="L390" s="148">
        <v>630</v>
      </c>
      <c r="M390" s="148">
        <v>175</v>
      </c>
      <c r="N390" s="171">
        <f t="shared" si="6"/>
        <v>39059</v>
      </c>
    </row>
    <row r="391" spans="1:14" hidden="1" x14ac:dyDescent="0.3">
      <c r="A391" s="118" t="s">
        <v>780</v>
      </c>
      <c r="B391" s="91" t="s">
        <v>788</v>
      </c>
      <c r="C391" s="92">
        <v>1</v>
      </c>
      <c r="D391" s="93" t="s">
        <v>384</v>
      </c>
      <c r="E391" s="148">
        <v>0</v>
      </c>
      <c r="F391" s="148">
        <v>65</v>
      </c>
      <c r="G391" s="148">
        <v>50</v>
      </c>
      <c r="H391" s="148">
        <v>30</v>
      </c>
      <c r="I391" s="148">
        <v>54</v>
      </c>
      <c r="J391" s="148">
        <v>25</v>
      </c>
      <c r="K391" s="148">
        <v>50</v>
      </c>
      <c r="L391" s="148">
        <v>50</v>
      </c>
      <c r="M391" s="148">
        <v>100</v>
      </c>
      <c r="N391" s="171">
        <f t="shared" si="6"/>
        <v>424</v>
      </c>
    </row>
    <row r="392" spans="1:14" hidden="1" x14ac:dyDescent="0.3">
      <c r="A392" s="118" t="s">
        <v>780</v>
      </c>
      <c r="B392" s="91" t="s">
        <v>788</v>
      </c>
      <c r="C392" s="92">
        <v>2</v>
      </c>
      <c r="D392" s="93" t="s">
        <v>385</v>
      </c>
      <c r="E392" s="148">
        <v>399.5</v>
      </c>
      <c r="F392" s="148">
        <v>75</v>
      </c>
      <c r="G392" s="148">
        <v>60</v>
      </c>
      <c r="H392" s="148">
        <v>40</v>
      </c>
      <c r="I392" s="148">
        <v>140</v>
      </c>
      <c r="J392" s="148">
        <v>25</v>
      </c>
      <c r="K392" s="148">
        <v>150</v>
      </c>
      <c r="L392" s="148">
        <v>50</v>
      </c>
      <c r="M392" s="148">
        <v>100</v>
      </c>
      <c r="N392" s="171">
        <f t="shared" si="6"/>
        <v>1039.5</v>
      </c>
    </row>
    <row r="393" spans="1:14" hidden="1" x14ac:dyDescent="0.3">
      <c r="A393" s="118" t="s">
        <v>780</v>
      </c>
      <c r="B393" s="91" t="s">
        <v>788</v>
      </c>
      <c r="C393" s="92">
        <v>3</v>
      </c>
      <c r="D393" s="93" t="s">
        <v>386</v>
      </c>
      <c r="E393" s="148">
        <v>643.20000000000005</v>
      </c>
      <c r="F393" s="148">
        <v>100</v>
      </c>
      <c r="G393" s="148">
        <v>70</v>
      </c>
      <c r="H393" s="148">
        <v>50</v>
      </c>
      <c r="I393" s="148">
        <v>76</v>
      </c>
      <c r="J393" s="148">
        <v>312</v>
      </c>
      <c r="K393" s="148">
        <v>350</v>
      </c>
      <c r="L393" s="148">
        <v>490</v>
      </c>
      <c r="M393" s="148">
        <v>125</v>
      </c>
      <c r="N393" s="171">
        <f t="shared" si="6"/>
        <v>2216.1999999999998</v>
      </c>
    </row>
    <row r="394" spans="1:14" hidden="1" x14ac:dyDescent="0.3">
      <c r="A394" s="118" t="s">
        <v>780</v>
      </c>
      <c r="B394" s="91" t="s">
        <v>788</v>
      </c>
      <c r="C394" s="92">
        <v>4</v>
      </c>
      <c r="D394" s="93" t="s">
        <v>387</v>
      </c>
      <c r="E394" s="148">
        <v>2040</v>
      </c>
      <c r="F394" s="148">
        <v>140</v>
      </c>
      <c r="G394" s="148">
        <v>80</v>
      </c>
      <c r="H394" s="148">
        <v>60</v>
      </c>
      <c r="I394" s="148">
        <v>76</v>
      </c>
      <c r="J394" s="148">
        <v>312</v>
      </c>
      <c r="K394" s="148">
        <v>400</v>
      </c>
      <c r="L394" s="148">
        <v>600</v>
      </c>
      <c r="M394" s="148">
        <v>125</v>
      </c>
      <c r="N394" s="171">
        <f t="shared" si="6"/>
        <v>3833</v>
      </c>
    </row>
    <row r="395" spans="1:14" hidden="1" x14ac:dyDescent="0.3">
      <c r="A395" s="119" t="s">
        <v>780</v>
      </c>
      <c r="B395" s="96" t="s">
        <v>788</v>
      </c>
      <c r="C395" s="97">
        <v>6</v>
      </c>
      <c r="D395" s="98" t="s">
        <v>388</v>
      </c>
      <c r="E395" s="148">
        <v>2610</v>
      </c>
      <c r="F395" s="148">
        <v>180</v>
      </c>
      <c r="G395" s="148">
        <v>120</v>
      </c>
      <c r="H395" s="148">
        <v>80</v>
      </c>
      <c r="I395" s="148">
        <v>650</v>
      </c>
      <c r="J395" s="148">
        <v>1170</v>
      </c>
      <c r="K395" s="148">
        <v>650</v>
      </c>
      <c r="L395" s="148">
        <v>420</v>
      </c>
      <c r="M395" s="148">
        <v>150</v>
      </c>
      <c r="N395" s="171">
        <f t="shared" si="6"/>
        <v>6030</v>
      </c>
    </row>
    <row r="396" spans="1:14" hidden="1" x14ac:dyDescent="0.3">
      <c r="A396" s="118" t="s">
        <v>780</v>
      </c>
      <c r="B396" s="91" t="s">
        <v>788</v>
      </c>
      <c r="C396" s="92">
        <v>6</v>
      </c>
      <c r="D396" s="93" t="s">
        <v>389</v>
      </c>
      <c r="E396" s="148">
        <v>4153.6000000000004</v>
      </c>
      <c r="F396" s="148">
        <v>280</v>
      </c>
      <c r="G396" s="148">
        <v>120</v>
      </c>
      <c r="H396" s="148">
        <v>80</v>
      </c>
      <c r="I396" s="148">
        <v>520</v>
      </c>
      <c r="J396" s="148">
        <v>420</v>
      </c>
      <c r="K396" s="148">
        <v>675</v>
      </c>
      <c r="L396" s="148">
        <v>630</v>
      </c>
      <c r="M396" s="148">
        <v>150</v>
      </c>
      <c r="N396" s="171">
        <f t="shared" si="6"/>
        <v>7028.6</v>
      </c>
    </row>
    <row r="397" spans="1:14" hidden="1" x14ac:dyDescent="0.3">
      <c r="A397" s="119" t="s">
        <v>780</v>
      </c>
      <c r="B397" s="96" t="s">
        <v>788</v>
      </c>
      <c r="C397" s="97">
        <v>7</v>
      </c>
      <c r="D397" s="98" t="s">
        <v>390</v>
      </c>
      <c r="E397" s="148">
        <v>3960</v>
      </c>
      <c r="F397" s="148">
        <v>320</v>
      </c>
      <c r="G397" s="148">
        <v>130</v>
      </c>
      <c r="H397" s="148">
        <v>90</v>
      </c>
      <c r="I397" s="148">
        <v>804</v>
      </c>
      <c r="J397" s="148">
        <v>420</v>
      </c>
      <c r="K397" s="148">
        <v>1050</v>
      </c>
      <c r="L397" s="148">
        <v>560</v>
      </c>
      <c r="M397" s="148">
        <v>150</v>
      </c>
      <c r="N397" s="171">
        <f t="shared" si="6"/>
        <v>7484</v>
      </c>
    </row>
    <row r="398" spans="1:14" hidden="1" x14ac:dyDescent="0.3">
      <c r="A398" s="118" t="s">
        <v>780</v>
      </c>
      <c r="B398" s="91" t="s">
        <v>788</v>
      </c>
      <c r="C398" s="92">
        <v>7</v>
      </c>
      <c r="D398" s="93" t="s">
        <v>391</v>
      </c>
      <c r="E398" s="148">
        <v>6561</v>
      </c>
      <c r="F398" s="148">
        <v>320</v>
      </c>
      <c r="G398" s="148">
        <v>130</v>
      </c>
      <c r="H398" s="148">
        <v>90</v>
      </c>
      <c r="I398" s="148">
        <v>1440</v>
      </c>
      <c r="J398" s="148">
        <v>1330</v>
      </c>
      <c r="K398" s="148">
        <v>1162.5</v>
      </c>
      <c r="L398" s="148">
        <v>630</v>
      </c>
      <c r="M398" s="148">
        <v>150</v>
      </c>
      <c r="N398" s="171">
        <f t="shared" si="6"/>
        <v>11813.5</v>
      </c>
    </row>
    <row r="399" spans="1:14" x14ac:dyDescent="0.3">
      <c r="A399" s="118" t="s">
        <v>780</v>
      </c>
      <c r="B399" s="91" t="s">
        <v>788</v>
      </c>
      <c r="C399" s="92">
        <v>8</v>
      </c>
      <c r="D399" s="93" t="s">
        <v>392</v>
      </c>
      <c r="E399" s="148">
        <v>10292.5</v>
      </c>
      <c r="F399" s="148">
        <v>360</v>
      </c>
      <c r="G399" s="148">
        <v>140</v>
      </c>
      <c r="H399" s="148">
        <v>100</v>
      </c>
      <c r="I399" s="148">
        <v>1440</v>
      </c>
      <c r="J399" s="148">
        <v>3600</v>
      </c>
      <c r="K399" s="148">
        <v>1650</v>
      </c>
      <c r="L399" s="148">
        <v>630</v>
      </c>
      <c r="M399" s="148">
        <v>175</v>
      </c>
      <c r="N399" s="171">
        <f t="shared" si="6"/>
        <v>18387.5</v>
      </c>
    </row>
    <row r="400" spans="1:14" hidden="1" x14ac:dyDescent="0.3">
      <c r="A400" s="118" t="s">
        <v>780</v>
      </c>
      <c r="B400" s="103" t="s">
        <v>789</v>
      </c>
      <c r="C400" s="92">
        <v>5</v>
      </c>
      <c r="D400" s="93" t="s">
        <v>393</v>
      </c>
      <c r="E400" s="148">
        <v>2403</v>
      </c>
      <c r="F400" s="148">
        <v>130</v>
      </c>
      <c r="G400" s="148">
        <v>100</v>
      </c>
      <c r="H400" s="148">
        <v>70</v>
      </c>
      <c r="I400" s="148">
        <v>416</v>
      </c>
      <c r="J400" s="148">
        <v>870</v>
      </c>
      <c r="K400" s="148">
        <v>500</v>
      </c>
      <c r="L400" s="148">
        <v>180</v>
      </c>
      <c r="M400" s="148">
        <v>150</v>
      </c>
      <c r="N400" s="171">
        <f t="shared" si="6"/>
        <v>4819</v>
      </c>
    </row>
    <row r="401" spans="1:14" hidden="1" x14ac:dyDescent="0.3">
      <c r="A401" s="118" t="s">
        <v>780</v>
      </c>
      <c r="B401" s="103" t="s">
        <v>789</v>
      </c>
      <c r="C401" s="92">
        <v>6</v>
      </c>
      <c r="D401" s="93" t="s">
        <v>394</v>
      </c>
      <c r="E401" s="148">
        <v>5280</v>
      </c>
      <c r="F401" s="148">
        <v>140</v>
      </c>
      <c r="G401" s="148">
        <v>120</v>
      </c>
      <c r="H401" s="148">
        <v>80</v>
      </c>
      <c r="I401" s="148">
        <v>732</v>
      </c>
      <c r="J401" s="148">
        <v>1330</v>
      </c>
      <c r="K401" s="148">
        <v>600</v>
      </c>
      <c r="L401" s="148">
        <v>180</v>
      </c>
      <c r="M401" s="148">
        <v>150</v>
      </c>
      <c r="N401" s="171">
        <f t="shared" si="6"/>
        <v>8612</v>
      </c>
    </row>
    <row r="402" spans="1:14" hidden="1" x14ac:dyDescent="0.3">
      <c r="A402" s="118" t="s">
        <v>780</v>
      </c>
      <c r="B402" s="103" t="s">
        <v>789</v>
      </c>
      <c r="C402" s="92">
        <v>7</v>
      </c>
      <c r="D402" s="93" t="s">
        <v>395</v>
      </c>
      <c r="E402" s="148">
        <v>7654.5</v>
      </c>
      <c r="F402" s="148">
        <v>160</v>
      </c>
      <c r="G402" s="148">
        <v>130</v>
      </c>
      <c r="H402" s="148">
        <v>90</v>
      </c>
      <c r="I402" s="148">
        <v>1280</v>
      </c>
      <c r="J402" s="148">
        <v>1330</v>
      </c>
      <c r="K402" s="148">
        <v>700</v>
      </c>
      <c r="L402" s="148">
        <v>630</v>
      </c>
      <c r="M402" s="148">
        <v>150</v>
      </c>
      <c r="N402" s="171">
        <f t="shared" si="6"/>
        <v>12124.5</v>
      </c>
    </row>
    <row r="403" spans="1:14" hidden="1" x14ac:dyDescent="0.3">
      <c r="A403" s="119" t="s">
        <v>780</v>
      </c>
      <c r="B403" s="102" t="s">
        <v>789</v>
      </c>
      <c r="C403" s="97">
        <v>8</v>
      </c>
      <c r="D403" s="98" t="s">
        <v>396</v>
      </c>
      <c r="E403" s="148">
        <v>7700</v>
      </c>
      <c r="F403" s="148">
        <v>340</v>
      </c>
      <c r="G403" s="148">
        <v>100</v>
      </c>
      <c r="H403" s="148">
        <v>100</v>
      </c>
      <c r="I403" s="148">
        <v>1190</v>
      </c>
      <c r="J403" s="148">
        <v>1330</v>
      </c>
      <c r="K403" s="148">
        <v>1575</v>
      </c>
      <c r="L403" s="148">
        <v>180</v>
      </c>
      <c r="M403" s="148">
        <v>175</v>
      </c>
      <c r="N403" s="171">
        <f t="shared" si="6"/>
        <v>12690</v>
      </c>
    </row>
    <row r="404" spans="1:14" hidden="1" x14ac:dyDescent="0.3">
      <c r="A404" s="119" t="s">
        <v>780</v>
      </c>
      <c r="B404" s="102" t="s">
        <v>789</v>
      </c>
      <c r="C404" s="97">
        <v>8</v>
      </c>
      <c r="D404" s="98" t="s">
        <v>397</v>
      </c>
      <c r="E404" s="148">
        <v>7410</v>
      </c>
      <c r="F404" s="148">
        <v>340</v>
      </c>
      <c r="G404" s="148">
        <v>100</v>
      </c>
      <c r="H404" s="148">
        <v>100</v>
      </c>
      <c r="I404" s="148">
        <v>1440</v>
      </c>
      <c r="J404" s="148">
        <v>1330</v>
      </c>
      <c r="K404" s="148">
        <v>1575</v>
      </c>
      <c r="L404" s="148">
        <v>560</v>
      </c>
      <c r="M404" s="148">
        <v>175</v>
      </c>
      <c r="N404" s="171">
        <f t="shared" si="6"/>
        <v>13030</v>
      </c>
    </row>
    <row r="405" spans="1:14" hidden="1" x14ac:dyDescent="0.3">
      <c r="A405" s="119" t="s">
        <v>780</v>
      </c>
      <c r="B405" s="102" t="s">
        <v>789</v>
      </c>
      <c r="C405" s="97">
        <v>8</v>
      </c>
      <c r="D405" s="98" t="s">
        <v>398</v>
      </c>
      <c r="E405" s="148">
        <v>7410</v>
      </c>
      <c r="F405" s="148">
        <v>360</v>
      </c>
      <c r="G405" s="148">
        <v>140</v>
      </c>
      <c r="H405" s="148">
        <v>100</v>
      </c>
      <c r="I405" s="148">
        <v>1536</v>
      </c>
      <c r="J405" s="148">
        <v>1330</v>
      </c>
      <c r="K405" s="148">
        <v>1500</v>
      </c>
      <c r="L405" s="148">
        <v>560</v>
      </c>
      <c r="M405" s="148">
        <v>175</v>
      </c>
      <c r="N405" s="171">
        <f t="shared" si="6"/>
        <v>13111</v>
      </c>
    </row>
    <row r="406" spans="1:14" hidden="1" x14ac:dyDescent="0.3">
      <c r="A406" s="118" t="s">
        <v>780</v>
      </c>
      <c r="B406" s="103" t="s">
        <v>789</v>
      </c>
      <c r="C406" s="92">
        <v>8</v>
      </c>
      <c r="D406" s="93" t="s">
        <v>399</v>
      </c>
      <c r="E406" s="148">
        <v>11635</v>
      </c>
      <c r="F406" s="148">
        <v>180</v>
      </c>
      <c r="G406" s="148">
        <v>140</v>
      </c>
      <c r="H406" s="148">
        <v>100</v>
      </c>
      <c r="I406" s="148">
        <v>1536</v>
      </c>
      <c r="J406" s="148">
        <v>2080</v>
      </c>
      <c r="K406" s="148">
        <v>1000</v>
      </c>
      <c r="L406" s="148">
        <v>630</v>
      </c>
      <c r="M406" s="148">
        <v>175</v>
      </c>
      <c r="N406" s="171">
        <f t="shared" si="6"/>
        <v>17476</v>
      </c>
    </row>
    <row r="407" spans="1:14" hidden="1" x14ac:dyDescent="0.3">
      <c r="A407" s="118" t="s">
        <v>780</v>
      </c>
      <c r="B407" s="103" t="s">
        <v>789</v>
      </c>
      <c r="C407" s="92">
        <v>9</v>
      </c>
      <c r="D407" s="93" t="s">
        <v>400</v>
      </c>
      <c r="E407" s="148">
        <v>16401</v>
      </c>
      <c r="F407" s="148">
        <v>400</v>
      </c>
      <c r="G407" s="148">
        <v>150</v>
      </c>
      <c r="H407" s="148">
        <v>110</v>
      </c>
      <c r="I407" s="148">
        <v>1680</v>
      </c>
      <c r="J407" s="148">
        <v>3600</v>
      </c>
      <c r="K407" s="148">
        <v>1800</v>
      </c>
      <c r="L407" s="148">
        <v>630</v>
      </c>
      <c r="M407" s="148">
        <v>200</v>
      </c>
      <c r="N407" s="171">
        <f t="shared" si="6"/>
        <v>24971</v>
      </c>
    </row>
    <row r="408" spans="1:14" hidden="1" x14ac:dyDescent="0.3">
      <c r="A408" s="119" t="s">
        <v>780</v>
      </c>
      <c r="B408" s="102" t="s">
        <v>789</v>
      </c>
      <c r="C408" s="97">
        <v>10</v>
      </c>
      <c r="D408" s="98" t="s">
        <v>401</v>
      </c>
      <c r="E408" s="148">
        <v>13650</v>
      </c>
      <c r="F408" s="148">
        <v>210</v>
      </c>
      <c r="G408" s="148">
        <v>170</v>
      </c>
      <c r="H408" s="148">
        <v>120</v>
      </c>
      <c r="I408" s="148">
        <v>1664</v>
      </c>
      <c r="J408" s="148">
        <v>3600</v>
      </c>
      <c r="K408" s="148">
        <v>1250</v>
      </c>
      <c r="L408" s="148">
        <v>630</v>
      </c>
      <c r="M408" s="148">
        <v>200</v>
      </c>
      <c r="N408" s="171">
        <f t="shared" si="6"/>
        <v>21494</v>
      </c>
    </row>
    <row r="409" spans="1:14" hidden="1" x14ac:dyDescent="0.3">
      <c r="A409" s="119" t="s">
        <v>780</v>
      </c>
      <c r="B409" s="104" t="s">
        <v>789</v>
      </c>
      <c r="C409" s="97">
        <v>10</v>
      </c>
      <c r="D409" s="98" t="s">
        <v>402</v>
      </c>
      <c r="E409" s="148">
        <v>24745.5</v>
      </c>
      <c r="F409" s="148">
        <v>210</v>
      </c>
      <c r="G409" s="148">
        <v>170</v>
      </c>
      <c r="H409" s="148">
        <v>120</v>
      </c>
      <c r="I409" s="148">
        <v>1680</v>
      </c>
      <c r="J409" s="148">
        <v>3600</v>
      </c>
      <c r="K409" s="148">
        <v>1250</v>
      </c>
      <c r="L409" s="148">
        <v>630</v>
      </c>
      <c r="M409" s="148">
        <v>200</v>
      </c>
      <c r="N409" s="171">
        <f t="shared" si="6"/>
        <v>32605.5</v>
      </c>
    </row>
    <row r="410" spans="1:14" hidden="1" x14ac:dyDescent="0.3">
      <c r="A410" s="118" t="s">
        <v>780</v>
      </c>
      <c r="B410" s="106" t="s">
        <v>776</v>
      </c>
      <c r="C410" s="92">
        <v>7</v>
      </c>
      <c r="D410" s="93" t="s">
        <v>403</v>
      </c>
      <c r="E410" s="148">
        <v>7996.8</v>
      </c>
      <c r="F410" s="148">
        <v>180</v>
      </c>
      <c r="G410" s="148">
        <v>140</v>
      </c>
      <c r="H410" s="148">
        <v>90</v>
      </c>
      <c r="I410" s="148">
        <v>1536</v>
      </c>
      <c r="J410" s="148">
        <v>2080</v>
      </c>
      <c r="K410" s="148">
        <v>950</v>
      </c>
      <c r="L410" s="148">
        <v>560</v>
      </c>
      <c r="M410" s="148">
        <v>175</v>
      </c>
      <c r="N410" s="171">
        <f t="shared" si="6"/>
        <v>13707.8</v>
      </c>
    </row>
    <row r="411" spans="1:14" hidden="1" x14ac:dyDescent="0.3">
      <c r="A411" s="119" t="s">
        <v>780</v>
      </c>
      <c r="B411" s="105" t="s">
        <v>776</v>
      </c>
      <c r="C411" s="97">
        <v>8</v>
      </c>
      <c r="D411" s="98" t="s">
        <v>404</v>
      </c>
      <c r="E411" s="148">
        <v>6750</v>
      </c>
      <c r="F411" s="148">
        <v>200</v>
      </c>
      <c r="G411" s="148">
        <v>150</v>
      </c>
      <c r="H411" s="148">
        <v>100</v>
      </c>
      <c r="I411" s="148">
        <v>1536</v>
      </c>
      <c r="J411" s="148">
        <v>2080</v>
      </c>
      <c r="K411" s="148">
        <v>1100</v>
      </c>
      <c r="L411" s="148">
        <v>560</v>
      </c>
      <c r="M411" s="148">
        <v>175</v>
      </c>
      <c r="N411" s="171">
        <f t="shared" si="6"/>
        <v>12651</v>
      </c>
    </row>
    <row r="412" spans="1:14" hidden="1" x14ac:dyDescent="0.3">
      <c r="A412" s="119" t="s">
        <v>780</v>
      </c>
      <c r="B412" s="105" t="s">
        <v>776</v>
      </c>
      <c r="C412" s="97">
        <v>8</v>
      </c>
      <c r="D412" s="98" t="s">
        <v>405</v>
      </c>
      <c r="E412" s="148">
        <v>8835</v>
      </c>
      <c r="F412" s="148">
        <v>200</v>
      </c>
      <c r="G412" s="148">
        <v>150</v>
      </c>
      <c r="H412" s="148">
        <v>100</v>
      </c>
      <c r="I412" s="148">
        <v>1536</v>
      </c>
      <c r="J412" s="148">
        <v>1330</v>
      </c>
      <c r="K412" s="148">
        <v>1100</v>
      </c>
      <c r="L412" s="148">
        <v>560</v>
      </c>
      <c r="M412" s="148">
        <v>175</v>
      </c>
      <c r="N412" s="171">
        <f t="shared" si="6"/>
        <v>13986</v>
      </c>
    </row>
    <row r="413" spans="1:14" hidden="1" x14ac:dyDescent="0.3">
      <c r="A413" s="118" t="s">
        <v>780</v>
      </c>
      <c r="B413" s="106" t="s">
        <v>776</v>
      </c>
      <c r="C413" s="92">
        <v>8</v>
      </c>
      <c r="D413" s="93" t="s">
        <v>406</v>
      </c>
      <c r="E413" s="148">
        <v>11594</v>
      </c>
      <c r="F413" s="148">
        <v>200</v>
      </c>
      <c r="G413" s="148">
        <v>150</v>
      </c>
      <c r="H413" s="148">
        <v>100</v>
      </c>
      <c r="I413" s="148">
        <v>1940</v>
      </c>
      <c r="J413" s="148">
        <v>2080</v>
      </c>
      <c r="K413" s="148">
        <v>1100</v>
      </c>
      <c r="L413" s="148">
        <v>630</v>
      </c>
      <c r="M413" s="148">
        <v>175</v>
      </c>
      <c r="N413" s="171">
        <f t="shared" si="6"/>
        <v>17969</v>
      </c>
    </row>
    <row r="414" spans="1:14" hidden="1" x14ac:dyDescent="0.3">
      <c r="A414" s="118" t="s">
        <v>780</v>
      </c>
      <c r="B414" s="106" t="s">
        <v>776</v>
      </c>
      <c r="C414" s="92">
        <v>9</v>
      </c>
      <c r="D414" s="93" t="s">
        <v>407</v>
      </c>
      <c r="E414" s="148">
        <v>16548.25</v>
      </c>
      <c r="F414" s="148">
        <v>210</v>
      </c>
      <c r="G414" s="148">
        <v>160</v>
      </c>
      <c r="H414" s="148">
        <v>110</v>
      </c>
      <c r="I414" s="148">
        <v>2100</v>
      </c>
      <c r="J414" s="148">
        <v>3600</v>
      </c>
      <c r="K414" s="148">
        <v>1200</v>
      </c>
      <c r="L414" s="148">
        <v>630</v>
      </c>
      <c r="M414" s="148">
        <v>200</v>
      </c>
      <c r="N414" s="171">
        <f t="shared" si="6"/>
        <v>24758.25</v>
      </c>
    </row>
    <row r="415" spans="1:14" hidden="1" x14ac:dyDescent="0.3">
      <c r="A415" s="119" t="s">
        <v>780</v>
      </c>
      <c r="B415" s="107" t="s">
        <v>776</v>
      </c>
      <c r="C415" s="97">
        <v>10</v>
      </c>
      <c r="D415" s="98" t="s">
        <v>408</v>
      </c>
      <c r="E415" s="148">
        <v>25695.599999999999</v>
      </c>
      <c r="F415" s="148">
        <v>240</v>
      </c>
      <c r="G415" s="148">
        <v>170</v>
      </c>
      <c r="H415" s="148">
        <v>120</v>
      </c>
      <c r="I415" s="148">
        <v>1680</v>
      </c>
      <c r="J415" s="148">
        <v>3600</v>
      </c>
      <c r="K415" s="148">
        <v>1250</v>
      </c>
      <c r="L415" s="148">
        <v>630</v>
      </c>
      <c r="M415" s="148">
        <v>200</v>
      </c>
      <c r="N415" s="171">
        <f t="shared" si="6"/>
        <v>33585.599999999999</v>
      </c>
    </row>
    <row r="416" spans="1:14" hidden="1" x14ac:dyDescent="0.3">
      <c r="A416" s="120" t="s">
        <v>779</v>
      </c>
      <c r="B416" s="91" t="s">
        <v>788</v>
      </c>
      <c r="C416" s="92">
        <v>1</v>
      </c>
      <c r="D416" s="93" t="s">
        <v>409</v>
      </c>
      <c r="E416" s="148">
        <v>0</v>
      </c>
      <c r="F416" s="148">
        <v>65</v>
      </c>
      <c r="G416" s="148">
        <v>50</v>
      </c>
      <c r="H416" s="148">
        <v>30</v>
      </c>
      <c r="I416" s="148">
        <v>108</v>
      </c>
      <c r="J416" s="148">
        <v>88</v>
      </c>
      <c r="K416" s="148">
        <v>50</v>
      </c>
      <c r="L416" s="148">
        <v>35</v>
      </c>
      <c r="M416" s="148">
        <v>100</v>
      </c>
      <c r="N416" s="171">
        <f t="shared" si="6"/>
        <v>526</v>
      </c>
    </row>
    <row r="417" spans="1:14" hidden="1" x14ac:dyDescent="0.3">
      <c r="A417" s="121" t="s">
        <v>779</v>
      </c>
      <c r="B417" s="96" t="s">
        <v>788</v>
      </c>
      <c r="C417" s="97">
        <v>2</v>
      </c>
      <c r="D417" s="98" t="s">
        <v>410</v>
      </c>
      <c r="E417" s="148">
        <v>320</v>
      </c>
      <c r="F417" s="148">
        <v>80</v>
      </c>
      <c r="G417" s="148">
        <v>60</v>
      </c>
      <c r="H417" s="148">
        <v>80</v>
      </c>
      <c r="I417" s="148">
        <v>60</v>
      </c>
      <c r="J417" s="148">
        <v>44</v>
      </c>
      <c r="K417" s="148">
        <v>50</v>
      </c>
      <c r="L417" s="148">
        <v>50</v>
      </c>
      <c r="M417" s="148">
        <v>100</v>
      </c>
      <c r="N417" s="171">
        <f t="shared" si="6"/>
        <v>844</v>
      </c>
    </row>
    <row r="418" spans="1:14" hidden="1" x14ac:dyDescent="0.3">
      <c r="A418" s="120" t="s">
        <v>779</v>
      </c>
      <c r="B418" s="91" t="s">
        <v>788</v>
      </c>
      <c r="C418" s="92">
        <v>2</v>
      </c>
      <c r="D418" s="93" t="s">
        <v>411</v>
      </c>
      <c r="E418" s="148">
        <v>525</v>
      </c>
      <c r="F418" s="148">
        <v>80</v>
      </c>
      <c r="G418" s="148">
        <v>60</v>
      </c>
      <c r="H418" s="148">
        <v>80</v>
      </c>
      <c r="I418" s="148">
        <v>60</v>
      </c>
      <c r="J418" s="148">
        <v>66</v>
      </c>
      <c r="K418" s="148">
        <v>300</v>
      </c>
      <c r="L418" s="148">
        <v>50</v>
      </c>
      <c r="M418" s="148">
        <v>100</v>
      </c>
      <c r="N418" s="171">
        <f t="shared" si="6"/>
        <v>1321</v>
      </c>
    </row>
    <row r="419" spans="1:14" hidden="1" x14ac:dyDescent="0.3">
      <c r="A419" s="121" t="s">
        <v>779</v>
      </c>
      <c r="B419" s="96" t="s">
        <v>788</v>
      </c>
      <c r="C419" s="97">
        <v>3</v>
      </c>
      <c r="D419" s="98" t="s">
        <v>412</v>
      </c>
      <c r="E419" s="148">
        <v>546</v>
      </c>
      <c r="F419" s="148">
        <v>100</v>
      </c>
      <c r="G419" s="148">
        <v>80</v>
      </c>
      <c r="H419" s="148">
        <v>60</v>
      </c>
      <c r="I419" s="148">
        <v>132</v>
      </c>
      <c r="J419" s="148">
        <v>66</v>
      </c>
      <c r="K419" s="148">
        <v>70</v>
      </c>
      <c r="L419" s="148">
        <v>50</v>
      </c>
      <c r="M419" s="148">
        <v>125</v>
      </c>
      <c r="N419" s="171">
        <f t="shared" si="6"/>
        <v>1229</v>
      </c>
    </row>
    <row r="420" spans="1:14" hidden="1" x14ac:dyDescent="0.3">
      <c r="A420" s="120" t="s">
        <v>779</v>
      </c>
      <c r="B420" s="91" t="s">
        <v>788</v>
      </c>
      <c r="C420" s="92">
        <v>3</v>
      </c>
      <c r="D420" s="93" t="s">
        <v>413</v>
      </c>
      <c r="E420" s="148">
        <v>960</v>
      </c>
      <c r="F420" s="148">
        <v>100</v>
      </c>
      <c r="G420" s="148">
        <v>70</v>
      </c>
      <c r="H420" s="148">
        <v>50</v>
      </c>
      <c r="I420" s="148">
        <v>132</v>
      </c>
      <c r="J420" s="148">
        <v>66</v>
      </c>
      <c r="K420" s="148">
        <v>350</v>
      </c>
      <c r="L420" s="148">
        <v>70</v>
      </c>
      <c r="M420" s="148">
        <v>125</v>
      </c>
      <c r="N420" s="171">
        <f t="shared" si="6"/>
        <v>1923</v>
      </c>
    </row>
    <row r="421" spans="1:14" hidden="1" x14ac:dyDescent="0.3">
      <c r="A421" s="120" t="s">
        <v>779</v>
      </c>
      <c r="B421" s="91" t="s">
        <v>788</v>
      </c>
      <c r="C421" s="92">
        <v>4</v>
      </c>
      <c r="D421" s="93" t="s">
        <v>414</v>
      </c>
      <c r="E421" s="148">
        <v>1360</v>
      </c>
      <c r="F421" s="148">
        <v>130</v>
      </c>
      <c r="G421" s="148">
        <v>80</v>
      </c>
      <c r="H421" s="148">
        <v>60</v>
      </c>
      <c r="I421" s="148">
        <v>376</v>
      </c>
      <c r="J421" s="148">
        <v>66</v>
      </c>
      <c r="K421" s="148">
        <v>80</v>
      </c>
      <c r="L421" s="148">
        <v>70</v>
      </c>
      <c r="M421" s="148">
        <v>125</v>
      </c>
      <c r="N421" s="171">
        <f t="shared" si="6"/>
        <v>2347</v>
      </c>
    </row>
    <row r="422" spans="1:14" hidden="1" x14ac:dyDescent="0.3">
      <c r="A422" s="120" t="s">
        <v>779</v>
      </c>
      <c r="B422" s="103" t="s">
        <v>789</v>
      </c>
      <c r="C422" s="92">
        <v>2</v>
      </c>
      <c r="D422" s="93" t="s">
        <v>415</v>
      </c>
      <c r="E422" s="148">
        <v>760</v>
      </c>
      <c r="F422" s="148">
        <v>85</v>
      </c>
      <c r="G422" s="148">
        <v>60</v>
      </c>
      <c r="H422" s="148">
        <v>40</v>
      </c>
      <c r="I422" s="148">
        <v>336</v>
      </c>
      <c r="J422" s="148">
        <v>66</v>
      </c>
      <c r="K422" s="148">
        <v>300</v>
      </c>
      <c r="L422" s="148">
        <v>50</v>
      </c>
      <c r="M422" s="148">
        <v>100</v>
      </c>
      <c r="N422" s="171">
        <f t="shared" si="6"/>
        <v>1797</v>
      </c>
    </row>
    <row r="423" spans="1:14" hidden="1" x14ac:dyDescent="0.3">
      <c r="A423" s="120" t="s">
        <v>779</v>
      </c>
      <c r="B423" s="103" t="s">
        <v>789</v>
      </c>
      <c r="C423" s="92">
        <v>3</v>
      </c>
      <c r="D423" s="93" t="s">
        <v>416</v>
      </c>
      <c r="E423" s="148">
        <v>960</v>
      </c>
      <c r="F423" s="148">
        <v>100</v>
      </c>
      <c r="G423" s="148">
        <v>70</v>
      </c>
      <c r="H423" s="148">
        <v>50</v>
      </c>
      <c r="I423" s="148">
        <v>76</v>
      </c>
      <c r="J423" s="148">
        <v>312</v>
      </c>
      <c r="K423" s="148">
        <v>350</v>
      </c>
      <c r="L423" s="148">
        <v>70</v>
      </c>
      <c r="M423" s="148">
        <v>125</v>
      </c>
      <c r="N423" s="171">
        <f t="shared" si="6"/>
        <v>2113</v>
      </c>
    </row>
    <row r="424" spans="1:14" hidden="1" x14ac:dyDescent="0.3">
      <c r="A424" s="120" t="s">
        <v>779</v>
      </c>
      <c r="B424" s="103" t="s">
        <v>789</v>
      </c>
      <c r="C424" s="92">
        <v>4</v>
      </c>
      <c r="D424" s="93" t="s">
        <v>417</v>
      </c>
      <c r="E424" s="148">
        <v>1400</v>
      </c>
      <c r="F424" s="148">
        <v>130</v>
      </c>
      <c r="G424" s="148">
        <v>80</v>
      </c>
      <c r="H424" s="148">
        <v>60</v>
      </c>
      <c r="I424" s="148">
        <v>376</v>
      </c>
      <c r="J424" s="148">
        <v>312</v>
      </c>
      <c r="K424" s="148">
        <v>400</v>
      </c>
      <c r="L424" s="148">
        <v>70</v>
      </c>
      <c r="M424" s="148">
        <v>125</v>
      </c>
      <c r="N424" s="171">
        <f t="shared" si="6"/>
        <v>2953</v>
      </c>
    </row>
    <row r="425" spans="1:14" hidden="1" x14ac:dyDescent="0.3">
      <c r="A425" s="121" t="s">
        <v>779</v>
      </c>
      <c r="B425" s="102" t="s">
        <v>789</v>
      </c>
      <c r="C425" s="97">
        <v>5</v>
      </c>
      <c r="D425" s="98" t="s">
        <v>418</v>
      </c>
      <c r="E425" s="148">
        <v>1680</v>
      </c>
      <c r="F425" s="148">
        <v>150</v>
      </c>
      <c r="G425" s="148">
        <v>100</v>
      </c>
      <c r="H425" s="148">
        <v>70</v>
      </c>
      <c r="I425" s="148">
        <v>600</v>
      </c>
      <c r="J425" s="148">
        <v>312</v>
      </c>
      <c r="K425" s="148">
        <v>450</v>
      </c>
      <c r="L425" s="148">
        <v>50</v>
      </c>
      <c r="M425" s="148">
        <v>150</v>
      </c>
      <c r="N425" s="171">
        <f t="shared" si="6"/>
        <v>3562</v>
      </c>
    </row>
    <row r="426" spans="1:14" hidden="1" x14ac:dyDescent="0.3">
      <c r="A426" s="120" t="s">
        <v>779</v>
      </c>
      <c r="B426" s="103" t="s">
        <v>789</v>
      </c>
      <c r="C426" s="92">
        <v>5</v>
      </c>
      <c r="D426" s="93" t="s">
        <v>419</v>
      </c>
      <c r="E426" s="148">
        <v>2400</v>
      </c>
      <c r="F426" s="148">
        <v>150</v>
      </c>
      <c r="G426" s="148">
        <v>100</v>
      </c>
      <c r="H426" s="148">
        <v>70</v>
      </c>
      <c r="I426" s="148">
        <v>600</v>
      </c>
      <c r="J426" s="148">
        <v>372</v>
      </c>
      <c r="K426" s="148">
        <v>500</v>
      </c>
      <c r="L426" s="148">
        <v>70</v>
      </c>
      <c r="M426" s="148">
        <v>150</v>
      </c>
      <c r="N426" s="171">
        <f t="shared" si="6"/>
        <v>4412</v>
      </c>
    </row>
    <row r="427" spans="1:14" hidden="1" x14ac:dyDescent="0.3">
      <c r="A427" s="120" t="s">
        <v>779</v>
      </c>
      <c r="B427" s="103" t="s">
        <v>789</v>
      </c>
      <c r="C427" s="92">
        <v>6</v>
      </c>
      <c r="D427" s="93" t="s">
        <v>420</v>
      </c>
      <c r="E427" s="148">
        <v>5740</v>
      </c>
      <c r="F427" s="148">
        <v>160</v>
      </c>
      <c r="G427" s="148">
        <v>120</v>
      </c>
      <c r="H427" s="148">
        <v>80</v>
      </c>
      <c r="I427" s="148">
        <v>650</v>
      </c>
      <c r="J427" s="148">
        <v>870</v>
      </c>
      <c r="K427" s="148">
        <v>600</v>
      </c>
      <c r="L427" s="148">
        <v>90</v>
      </c>
      <c r="M427" s="148">
        <v>150</v>
      </c>
      <c r="N427" s="171">
        <f t="shared" si="6"/>
        <v>8460</v>
      </c>
    </row>
    <row r="428" spans="1:14" hidden="1" x14ac:dyDescent="0.3">
      <c r="A428" s="120" t="s">
        <v>779</v>
      </c>
      <c r="B428" s="103" t="s">
        <v>789</v>
      </c>
      <c r="C428" s="92">
        <v>7</v>
      </c>
      <c r="D428" s="93" t="s">
        <v>421</v>
      </c>
      <c r="E428" s="148">
        <v>8750</v>
      </c>
      <c r="F428" s="148">
        <v>190</v>
      </c>
      <c r="G428" s="148">
        <v>130</v>
      </c>
      <c r="H428" s="148">
        <v>90</v>
      </c>
      <c r="I428" s="148">
        <v>650</v>
      </c>
      <c r="J428" s="148">
        <v>1600</v>
      </c>
      <c r="K428" s="148">
        <v>700</v>
      </c>
      <c r="L428" s="148">
        <v>90</v>
      </c>
      <c r="M428" s="148">
        <v>175</v>
      </c>
      <c r="N428" s="171">
        <f t="shared" si="6"/>
        <v>12375</v>
      </c>
    </row>
    <row r="429" spans="1:14" hidden="1" x14ac:dyDescent="0.3">
      <c r="A429" s="121" t="s">
        <v>779</v>
      </c>
      <c r="B429" s="102" t="s">
        <v>789</v>
      </c>
      <c r="C429" s="97">
        <v>8</v>
      </c>
      <c r="D429" s="98" t="s">
        <v>422</v>
      </c>
      <c r="E429" s="148">
        <v>8094</v>
      </c>
      <c r="F429" s="148">
        <v>440</v>
      </c>
      <c r="G429" s="148">
        <v>140</v>
      </c>
      <c r="H429" s="148">
        <v>100</v>
      </c>
      <c r="I429" s="148">
        <v>1190</v>
      </c>
      <c r="J429" s="148">
        <v>1330</v>
      </c>
      <c r="K429" s="148">
        <v>1500</v>
      </c>
      <c r="L429" s="148">
        <v>480</v>
      </c>
      <c r="M429" s="148">
        <v>175</v>
      </c>
      <c r="N429" s="171">
        <f t="shared" si="6"/>
        <v>13449</v>
      </c>
    </row>
    <row r="430" spans="1:14" hidden="1" x14ac:dyDescent="0.3">
      <c r="A430" s="120" t="s">
        <v>779</v>
      </c>
      <c r="B430" s="103" t="s">
        <v>789</v>
      </c>
      <c r="C430" s="92">
        <v>8</v>
      </c>
      <c r="D430" s="93" t="s">
        <v>423</v>
      </c>
      <c r="E430" s="148">
        <v>13050</v>
      </c>
      <c r="F430" s="148">
        <v>440</v>
      </c>
      <c r="G430" s="148">
        <v>140</v>
      </c>
      <c r="H430" s="148">
        <v>100</v>
      </c>
      <c r="I430" s="148">
        <v>1190</v>
      </c>
      <c r="J430" s="148">
        <v>2080</v>
      </c>
      <c r="K430" s="148">
        <v>1500</v>
      </c>
      <c r="L430" s="148">
        <v>630</v>
      </c>
      <c r="M430" s="148">
        <v>175</v>
      </c>
      <c r="N430" s="171">
        <f t="shared" si="6"/>
        <v>19305</v>
      </c>
    </row>
    <row r="431" spans="1:14" hidden="1" x14ac:dyDescent="0.3">
      <c r="A431" s="120" t="s">
        <v>779</v>
      </c>
      <c r="B431" s="103" t="s">
        <v>789</v>
      </c>
      <c r="C431" s="92">
        <v>9</v>
      </c>
      <c r="D431" s="93" t="s">
        <v>424</v>
      </c>
      <c r="E431" s="148">
        <v>16150</v>
      </c>
      <c r="F431" s="148">
        <v>480</v>
      </c>
      <c r="G431" s="148">
        <v>150</v>
      </c>
      <c r="H431" s="148">
        <v>110</v>
      </c>
      <c r="I431" s="148">
        <v>1664</v>
      </c>
      <c r="J431" s="148">
        <v>2400</v>
      </c>
      <c r="K431" s="148">
        <v>1800</v>
      </c>
      <c r="L431" s="148">
        <v>630</v>
      </c>
      <c r="M431" s="148">
        <v>200</v>
      </c>
      <c r="N431" s="171">
        <f t="shared" si="6"/>
        <v>23584</v>
      </c>
    </row>
    <row r="432" spans="1:14" hidden="1" x14ac:dyDescent="0.3">
      <c r="A432" s="121" t="s">
        <v>779</v>
      </c>
      <c r="B432" s="104" t="s">
        <v>789</v>
      </c>
      <c r="C432" s="97">
        <v>10</v>
      </c>
      <c r="D432" s="98" t="s">
        <v>425</v>
      </c>
      <c r="E432" s="148">
        <v>24375</v>
      </c>
      <c r="F432" s="148">
        <v>260</v>
      </c>
      <c r="G432" s="148">
        <v>170</v>
      </c>
      <c r="H432" s="148">
        <v>240</v>
      </c>
      <c r="I432" s="148">
        <v>1664</v>
      </c>
      <c r="J432" s="148">
        <v>3600</v>
      </c>
      <c r="K432" s="148">
        <v>1250</v>
      </c>
      <c r="L432" s="148">
        <v>630</v>
      </c>
      <c r="M432" s="148">
        <v>200</v>
      </c>
      <c r="N432" s="171">
        <f t="shared" si="6"/>
        <v>32389</v>
      </c>
    </row>
    <row r="433" spans="1:14" hidden="1" x14ac:dyDescent="0.3">
      <c r="A433" s="144" t="s">
        <v>779</v>
      </c>
      <c r="B433" s="145" t="s">
        <v>776</v>
      </c>
      <c r="C433" s="146">
        <v>6</v>
      </c>
      <c r="D433" s="147" t="s">
        <v>426</v>
      </c>
      <c r="E433" s="148">
        <v>3800</v>
      </c>
      <c r="F433" s="148">
        <v>180</v>
      </c>
      <c r="G433" s="148">
        <v>130</v>
      </c>
      <c r="H433" s="148">
        <v>80</v>
      </c>
      <c r="I433" s="148">
        <v>1050</v>
      </c>
      <c r="J433" s="148">
        <v>1600</v>
      </c>
      <c r="K433" s="148">
        <v>850</v>
      </c>
      <c r="L433" s="148">
        <v>180</v>
      </c>
      <c r="M433" s="148">
        <v>175</v>
      </c>
      <c r="N433" s="171">
        <f t="shared" si="6"/>
        <v>8045</v>
      </c>
    </row>
    <row r="434" spans="1:14" hidden="1" x14ac:dyDescent="0.3">
      <c r="A434" s="149" t="s">
        <v>779</v>
      </c>
      <c r="B434" s="153" t="s">
        <v>789</v>
      </c>
      <c r="C434" s="151">
        <v>2</v>
      </c>
      <c r="D434" s="152" t="s">
        <v>1289</v>
      </c>
      <c r="E434" s="148">
        <v>600</v>
      </c>
      <c r="F434" s="148">
        <v>85</v>
      </c>
      <c r="G434" s="148">
        <v>60</v>
      </c>
      <c r="H434" s="148">
        <v>80</v>
      </c>
      <c r="I434" s="148">
        <v>336</v>
      </c>
      <c r="J434" s="148">
        <v>66</v>
      </c>
      <c r="K434" s="148">
        <v>300</v>
      </c>
      <c r="L434" s="148">
        <v>50</v>
      </c>
      <c r="M434" s="148">
        <v>100</v>
      </c>
      <c r="N434" s="171">
        <f t="shared" si="6"/>
        <v>1677</v>
      </c>
    </row>
    <row r="435" spans="1:14" hidden="1" x14ac:dyDescent="0.3">
      <c r="A435" s="149" t="s">
        <v>779</v>
      </c>
      <c r="B435" s="150" t="s">
        <v>776</v>
      </c>
      <c r="C435" s="151">
        <v>3</v>
      </c>
      <c r="D435" s="152" t="s">
        <v>1291</v>
      </c>
      <c r="E435" s="148">
        <v>800</v>
      </c>
      <c r="F435" s="148">
        <v>100</v>
      </c>
      <c r="G435" s="148">
        <v>70</v>
      </c>
      <c r="H435" s="148">
        <v>50</v>
      </c>
      <c r="I435" s="148">
        <v>76</v>
      </c>
      <c r="J435" s="148">
        <v>160</v>
      </c>
      <c r="K435" s="148">
        <v>350</v>
      </c>
      <c r="L435" s="148">
        <v>50</v>
      </c>
      <c r="M435" s="148">
        <v>125</v>
      </c>
      <c r="N435" s="171">
        <f t="shared" si="6"/>
        <v>1781</v>
      </c>
    </row>
    <row r="436" spans="1:14" hidden="1" x14ac:dyDescent="0.3">
      <c r="A436" s="149" t="s">
        <v>779</v>
      </c>
      <c r="B436" s="150" t="s">
        <v>776</v>
      </c>
      <c r="C436" s="151">
        <v>4</v>
      </c>
      <c r="D436" s="152" t="s">
        <v>1293</v>
      </c>
      <c r="E436" s="148">
        <v>1806</v>
      </c>
      <c r="F436" s="148">
        <v>140</v>
      </c>
      <c r="G436" s="148">
        <v>100</v>
      </c>
      <c r="H436" s="148">
        <v>60</v>
      </c>
      <c r="I436" s="148">
        <v>500</v>
      </c>
      <c r="J436" s="148">
        <v>200</v>
      </c>
      <c r="K436" s="148">
        <v>130</v>
      </c>
      <c r="L436" s="148">
        <v>50</v>
      </c>
      <c r="M436" s="148">
        <v>125</v>
      </c>
      <c r="N436" s="171">
        <f t="shared" si="6"/>
        <v>3111</v>
      </c>
    </row>
    <row r="437" spans="1:14" hidden="1" x14ac:dyDescent="0.3">
      <c r="A437" s="149" t="s">
        <v>779</v>
      </c>
      <c r="B437" s="150" t="s">
        <v>776</v>
      </c>
      <c r="C437" s="151">
        <v>5</v>
      </c>
      <c r="D437" s="152" t="s">
        <v>1295</v>
      </c>
      <c r="E437" s="148">
        <v>3290</v>
      </c>
      <c r="F437" s="148">
        <v>200</v>
      </c>
      <c r="G437" s="148">
        <v>140</v>
      </c>
      <c r="H437" s="148">
        <v>90</v>
      </c>
      <c r="I437" s="148">
        <v>840</v>
      </c>
      <c r="J437" s="148">
        <v>2880</v>
      </c>
      <c r="K437" s="148">
        <v>950</v>
      </c>
      <c r="L437" s="148">
        <v>50</v>
      </c>
      <c r="M437" s="148">
        <v>200</v>
      </c>
      <c r="N437" s="171">
        <f t="shared" si="6"/>
        <v>8640</v>
      </c>
    </row>
    <row r="438" spans="1:14" hidden="1" x14ac:dyDescent="0.3">
      <c r="A438" s="149" t="s">
        <v>779</v>
      </c>
      <c r="B438" s="150" t="s">
        <v>776</v>
      </c>
      <c r="C438" s="151">
        <v>6</v>
      </c>
      <c r="D438" s="152" t="s">
        <v>1297</v>
      </c>
      <c r="E438" s="148">
        <v>4947</v>
      </c>
      <c r="F438" s="148">
        <v>220</v>
      </c>
      <c r="G438" s="148">
        <v>140</v>
      </c>
      <c r="H438" s="148">
        <v>90</v>
      </c>
      <c r="I438" s="148">
        <v>2300</v>
      </c>
      <c r="J438" s="148">
        <v>2880</v>
      </c>
      <c r="K438" s="148">
        <v>1050</v>
      </c>
      <c r="L438" s="148">
        <v>50</v>
      </c>
      <c r="M438" s="148">
        <v>200</v>
      </c>
      <c r="N438" s="171">
        <f t="shared" si="6"/>
        <v>11877</v>
      </c>
    </row>
    <row r="439" spans="1:14" hidden="1" x14ac:dyDescent="0.3">
      <c r="A439" s="149" t="s">
        <v>779</v>
      </c>
      <c r="B439" s="150" t="s">
        <v>776</v>
      </c>
      <c r="C439" s="151">
        <v>7</v>
      </c>
      <c r="D439" s="152" t="s">
        <v>1299</v>
      </c>
      <c r="E439" s="148">
        <v>8990</v>
      </c>
      <c r="F439" s="148">
        <v>220</v>
      </c>
      <c r="G439" s="148">
        <v>150</v>
      </c>
      <c r="H439" s="148">
        <v>200</v>
      </c>
      <c r="I439" s="148">
        <v>1520</v>
      </c>
      <c r="J439" s="148">
        <v>2880</v>
      </c>
      <c r="K439" s="148">
        <v>1200</v>
      </c>
      <c r="L439" s="148">
        <v>70</v>
      </c>
      <c r="M439" s="148">
        <v>200</v>
      </c>
      <c r="N439" s="171">
        <f t="shared" si="6"/>
        <v>15430</v>
      </c>
    </row>
    <row r="440" spans="1:14" hidden="1" x14ac:dyDescent="0.3">
      <c r="A440" s="149" t="s">
        <v>779</v>
      </c>
      <c r="B440" s="150" t="s">
        <v>776</v>
      </c>
      <c r="C440" s="151">
        <v>8</v>
      </c>
      <c r="D440" s="152" t="s">
        <v>1301</v>
      </c>
      <c r="E440" s="148">
        <v>12750</v>
      </c>
      <c r="F440" s="148">
        <v>240</v>
      </c>
      <c r="G440" s="148">
        <v>160</v>
      </c>
      <c r="H440" s="148">
        <v>220</v>
      </c>
      <c r="I440" s="148">
        <v>1520</v>
      </c>
      <c r="J440" s="148">
        <v>2880</v>
      </c>
      <c r="K440" s="148">
        <v>1250</v>
      </c>
      <c r="L440" s="148">
        <v>90</v>
      </c>
      <c r="M440" s="148">
        <v>200</v>
      </c>
      <c r="N440" s="171">
        <f t="shared" si="6"/>
        <v>19310</v>
      </c>
    </row>
    <row r="441" spans="1:14" hidden="1" x14ac:dyDescent="0.3">
      <c r="A441" s="149" t="s">
        <v>779</v>
      </c>
      <c r="B441" s="150" t="s">
        <v>776</v>
      </c>
      <c r="C441" s="151">
        <v>9</v>
      </c>
      <c r="D441" s="152" t="s">
        <v>1303</v>
      </c>
      <c r="E441" s="148">
        <v>18245</v>
      </c>
      <c r="F441" s="148">
        <v>260</v>
      </c>
      <c r="G441" s="148">
        <v>170</v>
      </c>
      <c r="H441" s="148">
        <v>230</v>
      </c>
      <c r="I441" s="148">
        <v>2300</v>
      </c>
      <c r="J441" s="148">
        <v>2880</v>
      </c>
      <c r="K441" s="148">
        <v>1350</v>
      </c>
      <c r="L441" s="148">
        <v>90</v>
      </c>
      <c r="M441" s="148">
        <v>200</v>
      </c>
      <c r="N441" s="171">
        <f t="shared" si="6"/>
        <v>25725</v>
      </c>
    </row>
    <row r="442" spans="1:14" hidden="1" x14ac:dyDescent="0.3">
      <c r="A442" s="149" t="s">
        <v>779</v>
      </c>
      <c r="B442" s="150" t="s">
        <v>776</v>
      </c>
      <c r="C442" s="151">
        <v>10</v>
      </c>
      <c r="D442" s="152" t="s">
        <v>1305</v>
      </c>
      <c r="E442" s="148">
        <v>28000</v>
      </c>
      <c r="F442" s="148">
        <v>280</v>
      </c>
      <c r="G442" s="148">
        <v>180</v>
      </c>
      <c r="H442" s="148">
        <v>240</v>
      </c>
      <c r="I442" s="148">
        <v>2300</v>
      </c>
      <c r="J442" s="148">
        <v>3040</v>
      </c>
      <c r="K442" s="148">
        <v>1500</v>
      </c>
      <c r="L442" s="148">
        <v>90</v>
      </c>
      <c r="M442" s="148">
        <v>200</v>
      </c>
      <c r="N442" s="171">
        <f t="shared" si="6"/>
        <v>35830</v>
      </c>
    </row>
  </sheetData>
  <autoFilter ref="A1:M442">
    <filterColumn colId="1">
      <filters>
        <filter val="Лёгкий танк"/>
      </filters>
    </filterColumn>
    <filterColumn colId="2">
      <filters>
        <filter val="8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19" sqref="E19"/>
    </sheetView>
  </sheetViews>
  <sheetFormatPr defaultRowHeight="14.4" x14ac:dyDescent="0.3"/>
  <cols>
    <col min="1" max="1" width="23.6640625" customWidth="1"/>
  </cols>
  <sheetData>
    <row r="1" spans="1:4" x14ac:dyDescent="0.3">
      <c r="B1" t="s">
        <v>1029</v>
      </c>
      <c r="C1" t="s">
        <v>765</v>
      </c>
    </row>
    <row r="2" spans="1:4" x14ac:dyDescent="0.3">
      <c r="A2" t="s">
        <v>1239</v>
      </c>
      <c r="B2">
        <v>3000</v>
      </c>
      <c r="C2">
        <v>0.28999999999999998</v>
      </c>
      <c r="D2">
        <f>B2*C2</f>
        <v>869.99999999999989</v>
      </c>
    </row>
    <row r="3" spans="1:4" x14ac:dyDescent="0.3">
      <c r="A3" t="s">
        <v>1235</v>
      </c>
      <c r="B3">
        <v>20000</v>
      </c>
      <c r="C3">
        <v>0.28000000000000003</v>
      </c>
      <c r="D3">
        <f>B3*C3</f>
        <v>5600.0000000000009</v>
      </c>
    </row>
    <row r="4" spans="1:4" x14ac:dyDescent="0.3">
      <c r="A4" t="s">
        <v>752</v>
      </c>
      <c r="B4">
        <v>3000</v>
      </c>
      <c r="C4">
        <v>0.08</v>
      </c>
      <c r="D4">
        <f t="shared" ref="D4:D12" si="0">B4*C4</f>
        <v>240</v>
      </c>
    </row>
    <row r="5" spans="1:4" x14ac:dyDescent="0.3">
      <c r="A5" t="s">
        <v>1236</v>
      </c>
      <c r="B5">
        <v>20000</v>
      </c>
      <c r="C5">
        <v>7.0000000000000007E-2</v>
      </c>
      <c r="D5">
        <f t="shared" si="0"/>
        <v>1400.0000000000002</v>
      </c>
    </row>
    <row r="6" spans="1:4" x14ac:dyDescent="0.3">
      <c r="A6" t="s">
        <v>1240</v>
      </c>
      <c r="B6">
        <v>3000</v>
      </c>
      <c r="C6">
        <v>0.02</v>
      </c>
      <c r="D6">
        <f t="shared" si="0"/>
        <v>60</v>
      </c>
    </row>
    <row r="7" spans="1:4" x14ac:dyDescent="0.3">
      <c r="A7" t="s">
        <v>1237</v>
      </c>
      <c r="B7">
        <v>20000</v>
      </c>
      <c r="C7">
        <v>0.01</v>
      </c>
      <c r="D7">
        <f t="shared" si="0"/>
        <v>200</v>
      </c>
    </row>
    <row r="8" spans="1:4" x14ac:dyDescent="0.3">
      <c r="A8" t="s">
        <v>753</v>
      </c>
      <c r="B8">
        <v>20000</v>
      </c>
      <c r="C8">
        <v>1</v>
      </c>
      <c r="D8">
        <f t="shared" si="0"/>
        <v>20000</v>
      </c>
    </row>
    <row r="9" spans="1:4" x14ac:dyDescent="0.3">
      <c r="A9" t="s">
        <v>754</v>
      </c>
      <c r="B9">
        <v>5000</v>
      </c>
      <c r="C9">
        <v>1</v>
      </c>
      <c r="D9">
        <f t="shared" si="0"/>
        <v>5000</v>
      </c>
    </row>
    <row r="10" spans="1:4" x14ac:dyDescent="0.3">
      <c r="A10" t="s">
        <v>1238</v>
      </c>
      <c r="B10">
        <v>20000</v>
      </c>
      <c r="C10">
        <v>1</v>
      </c>
      <c r="D10">
        <f t="shared" si="0"/>
        <v>20000</v>
      </c>
    </row>
    <row r="11" spans="1:4" x14ac:dyDescent="0.3">
      <c r="A11" t="s">
        <v>755</v>
      </c>
      <c r="B11">
        <v>3000</v>
      </c>
      <c r="C11">
        <f>VLOOKUP(Калькулятор!B1,Ремонт!D:M,7,FALSE)/(3*B11)</f>
        <v>1.5555555555555555E-2</v>
      </c>
      <c r="D11">
        <f t="shared" si="0"/>
        <v>46.666666666666664</v>
      </c>
    </row>
    <row r="12" spans="1:4" x14ac:dyDescent="0.3">
      <c r="A12" t="s">
        <v>756</v>
      </c>
      <c r="B12">
        <v>5000</v>
      </c>
      <c r="C12">
        <v>1</v>
      </c>
      <c r="D12">
        <f t="shared" si="0"/>
        <v>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L7" sqref="L7:M7"/>
    </sheetView>
  </sheetViews>
  <sheetFormatPr defaultRowHeight="14.4" x14ac:dyDescent="0.3"/>
  <cols>
    <col min="1" max="1" width="11.44140625" style="133" customWidth="1"/>
    <col min="2" max="2" width="7.109375" style="133" customWidth="1"/>
    <col min="3" max="3" width="14.33203125" style="133" customWidth="1"/>
    <col min="4" max="4" width="7.109375" style="133" customWidth="1"/>
    <col min="5" max="5" width="14.88671875" style="133" bestFit="1" customWidth="1"/>
    <col min="6" max="6" width="14.6640625" style="133" bestFit="1" customWidth="1"/>
    <col min="7" max="9" width="5.6640625" style="133" customWidth="1"/>
    <col min="10" max="10" width="10" style="133" bestFit="1" customWidth="1"/>
    <col min="11" max="11" width="7.109375" style="133" customWidth="1"/>
    <col min="12" max="12" width="21.109375" style="133" bestFit="1" customWidth="1"/>
    <col min="13" max="13" width="7" style="133" bestFit="1" customWidth="1"/>
    <col min="14" max="15" width="9.109375" style="133"/>
  </cols>
  <sheetData>
    <row r="1" spans="1:16" ht="15" thickBot="1" x14ac:dyDescent="0.35">
      <c r="A1" s="133" t="s">
        <v>757</v>
      </c>
      <c r="B1" s="218" t="s">
        <v>1336</v>
      </c>
      <c r="C1" s="219"/>
    </row>
    <row r="2" spans="1:16" ht="15" thickBot="1" x14ac:dyDescent="0.35">
      <c r="A2" s="206" t="s">
        <v>763</v>
      </c>
      <c r="B2" s="207"/>
      <c r="C2" s="207"/>
      <c r="D2" s="208"/>
      <c r="E2" s="188" t="s">
        <v>764</v>
      </c>
      <c r="F2" s="206" t="s">
        <v>766</v>
      </c>
      <c r="G2" s="207"/>
      <c r="H2" s="207"/>
      <c r="I2" s="208"/>
      <c r="J2" s="214" t="s">
        <v>1330</v>
      </c>
      <c r="K2" s="215"/>
      <c r="L2" s="206" t="s">
        <v>1332</v>
      </c>
      <c r="M2" s="208"/>
      <c r="O2"/>
    </row>
    <row r="3" spans="1:16" x14ac:dyDescent="0.3">
      <c r="A3" s="179" t="s">
        <v>758</v>
      </c>
      <c r="B3" s="183">
        <v>0.75</v>
      </c>
      <c r="C3" s="180" t="s">
        <v>760</v>
      </c>
      <c r="D3" s="185">
        <v>3.58</v>
      </c>
      <c r="E3" s="189" t="s">
        <v>752</v>
      </c>
      <c r="F3" s="175" t="s">
        <v>1029</v>
      </c>
      <c r="G3" s="136">
        <f>VLOOKUP(B1,Снаряды!D:Y,8,FALSE)</f>
        <v>14</v>
      </c>
      <c r="H3" s="136">
        <f>VLOOKUP(B1,Снаряды!D:Y,15,FALSE)</f>
        <v>800</v>
      </c>
      <c r="I3" s="137">
        <f>VLOOKUP(B1,Снаряды!D:Y,22,FALSE)</f>
        <v>14</v>
      </c>
      <c r="J3" s="175" t="s">
        <v>1223</v>
      </c>
      <c r="K3" s="191">
        <f>VLOOKUP(B1,коэффы!A:E,5,FALSE)</f>
        <v>1.2549999999999999</v>
      </c>
      <c r="L3" s="135" t="s">
        <v>1333</v>
      </c>
      <c r="M3" s="137">
        <f>IF(K4="СТ",1.4,IF(K4="ТТ",1.5,IF(K4="ЛТ",1.6,IF(K4="ПТ",1,IF(K4="САУ",0.1)))))</f>
        <v>1.6</v>
      </c>
    </row>
    <row r="4" spans="1:16" x14ac:dyDescent="0.3">
      <c r="A4" s="176" t="s">
        <v>759</v>
      </c>
      <c r="B4" s="184">
        <v>5111</v>
      </c>
      <c r="C4" s="177" t="s">
        <v>762</v>
      </c>
      <c r="D4" s="186">
        <v>4.8</v>
      </c>
      <c r="E4" s="190" t="s">
        <v>1239</v>
      </c>
      <c r="F4" s="176" t="s">
        <v>759</v>
      </c>
      <c r="G4" s="134">
        <f>VLOOKUP(B1,Снаряды!D:Y,4,FALSE)</f>
        <v>47</v>
      </c>
      <c r="H4" s="134">
        <f>VLOOKUP(B1,Снаряды!D:Y,11,FALSE)</f>
        <v>47</v>
      </c>
      <c r="I4" s="139">
        <f>VLOOKUP(B1,Снаряды!D:Y,18,FALSE)</f>
        <v>62</v>
      </c>
      <c r="J4" s="176" t="s">
        <v>1224</v>
      </c>
      <c r="K4" s="139" t="str">
        <f>VLOOKUP(B1,коэффы!A:E,2,FALSE)</f>
        <v>ЛТ</v>
      </c>
      <c r="L4" s="138" t="s">
        <v>1324</v>
      </c>
      <c r="M4" s="139">
        <f>IF(K4="СТ",0.15,IF(K4="ТТ",0.25,IF(K4="ЛТ",0.1,IF(K4="ПТ",0.2,IF(K4="САУ",0.2)))))</f>
        <v>0.1</v>
      </c>
      <c r="O4"/>
    </row>
    <row r="5" spans="1:16" x14ac:dyDescent="0.3">
      <c r="A5" s="181" t="s">
        <v>1325</v>
      </c>
      <c r="B5" s="174">
        <v>1</v>
      </c>
      <c r="C5" s="182" t="s">
        <v>768</v>
      </c>
      <c r="D5" s="187">
        <v>0.47</v>
      </c>
      <c r="E5" s="190" t="s">
        <v>1237</v>
      </c>
      <c r="F5" s="176" t="s">
        <v>1329</v>
      </c>
      <c r="G5" s="134">
        <f>VLOOKUP(B1,Снаряды!D:Y,3,FALSE)</f>
        <v>51</v>
      </c>
      <c r="H5" s="134">
        <f>VLOOKUP(B1,Снаряды!D:Y,10,FALSE)</f>
        <v>88</v>
      </c>
      <c r="I5" s="139">
        <f>VLOOKUP(B1,Снаряды!D:Y,17,FALSE)</f>
        <v>23</v>
      </c>
      <c r="J5" s="176" t="s">
        <v>0</v>
      </c>
      <c r="K5" s="139">
        <f>VLOOKUP(B1,коэффы!A:E,3,FALSE)</f>
        <v>1</v>
      </c>
      <c r="L5" s="138" t="s">
        <v>1335</v>
      </c>
      <c r="M5" s="139">
        <f>VLOOKUP(Калькулятор!B1,Ремонт!D:M,8,FALSE)</f>
        <v>50</v>
      </c>
    </row>
    <row r="6" spans="1:16" ht="15" thickBot="1" x14ac:dyDescent="0.35">
      <c r="A6" s="192" t="s">
        <v>761</v>
      </c>
      <c r="B6" s="193">
        <v>958</v>
      </c>
      <c r="C6" s="194" t="s">
        <v>767</v>
      </c>
      <c r="D6" s="195">
        <v>0.69</v>
      </c>
      <c r="E6" s="196" t="s">
        <v>1328</v>
      </c>
      <c r="F6" s="197" t="s">
        <v>1326</v>
      </c>
      <c r="G6" s="198">
        <v>20</v>
      </c>
      <c r="H6" s="198">
        <v>0</v>
      </c>
      <c r="I6" s="199">
        <v>0</v>
      </c>
      <c r="J6" s="192" t="s">
        <v>1225</v>
      </c>
      <c r="K6" s="200">
        <f>VLOOKUP(B1,Ремонт!D:E,2,FALSE)</f>
        <v>0</v>
      </c>
      <c r="L6" s="201" t="s">
        <v>1334</v>
      </c>
      <c r="M6" s="200">
        <f>VLOOKUP(Калькулятор!B1,Ремонт!D:N,11,FALSE)*(100%-D5)*M4</f>
        <v>32.648000000000003</v>
      </c>
      <c r="N6"/>
      <c r="O6"/>
    </row>
    <row r="7" spans="1:16" ht="15.6" thickTop="1" thickBot="1" x14ac:dyDescent="0.35">
      <c r="A7" s="178" t="s">
        <v>1241</v>
      </c>
      <c r="B7" s="169">
        <f>K3*(IF(ПА="С ПА",1.5,1))*(700*K5*(B3*(13/7)+(100%-B3))+(10*(B4*IF(B6/B4&gt;1,1,IF((M3*(B6/B4))&gt;0.9,0.9,IF((2*M3*(B6/B4))&gt;0.75,0.75,(2*M3*(B6/B4))))))+7.5*B4*(1-IF(B6/B4&gt;1,1,IF((M3*(B6/B4))&gt;0.9,0.9,IF((2*M3*(B6/B4))&gt;0.75,0.75,(2*M3*(B6/B4)))))))+5*B6+100*D3*1.2+500*(D4/20))</f>
        <v>98805.083249999996</v>
      </c>
      <c r="C7" s="178" t="s">
        <v>1225</v>
      </c>
      <c r="D7" s="172">
        <f>(100%-D5)*K6+0.5*M5*M3+M6</f>
        <v>72.647999999999996</v>
      </c>
      <c r="E7" s="168">
        <f>IF(E6="склад",0,(VLOOKUP(E4,Расходники!A:D,4,FALSE)+VLOOKUP(E3,Расходники!A:D,4,FALSE)+VLOOKUP(E5,Расходники!A:D,4,FALSE))/(IF(E6="скидка",2,IF(E6="без скидки",1,"так со скидкой или как?!?!!?"))))</f>
        <v>0</v>
      </c>
      <c r="F7" s="140" t="s">
        <v>1331</v>
      </c>
      <c r="G7" s="212">
        <f>((((B4/(((G4*G6)/(G6+H6+I6))+((H4*H6)/(G6+H6+I6))+((I4*I6)/(G6+H6+I6)))))+B5/2)/(D6*D6))*(((G3*G6)/(G6+H6+I6))+((H3*H6)/(G6+H6+I6))+((I3*I6)/(G6+H6+I6)))</f>
        <v>3212.4039737762946</v>
      </c>
      <c r="H7" s="212"/>
      <c r="I7" s="213"/>
      <c r="J7" s="178" t="s">
        <v>1242</v>
      </c>
      <c r="K7" s="172">
        <f>B7-D7-РасходНаСнаряжение-РасходНаСнаряды</f>
        <v>95520.031276223701</v>
      </c>
      <c r="L7" s="216" t="s">
        <v>1327</v>
      </c>
      <c r="M7" s="217"/>
      <c r="O7"/>
    </row>
    <row r="8" spans="1:16" x14ac:dyDescent="0.3">
      <c r="M8" s="134"/>
      <c r="N8" s="209" t="s">
        <v>1323</v>
      </c>
      <c r="O8" s="210"/>
      <c r="P8" s="211"/>
    </row>
    <row r="9" spans="1:16" x14ac:dyDescent="0.3">
      <c r="M9" s="134"/>
      <c r="N9" s="138" t="s">
        <v>1220</v>
      </c>
      <c r="O9" s="134" t="s">
        <v>1222</v>
      </c>
      <c r="P9" s="139" t="s">
        <v>1221</v>
      </c>
    </row>
    <row r="10" spans="1:16" ht="15" thickBot="1" x14ac:dyDescent="0.35">
      <c r="N10" s="168">
        <f>K3*(IF(ПА="С ПА",1.5,1))*(700*K5*(B3*(13/7)+(100%-B3))+7.5*B4+5*B6+100*D3+500*(D4/100))-(100%-D5)*K6-РасходНаСнаряды-РасходНаСнаряжение-M5*M3</f>
        <v>80769.692276223694</v>
      </c>
      <c r="O10" s="169">
        <f>K7</f>
        <v>95520.031276223701</v>
      </c>
      <c r="P10" s="172">
        <f>K3*(IF(ПА="С ПА",1.5,1))*(700*K5*(B3*(13/7)+(100%-B3))+9.75*B4+5*B6+100*(D3*1.25)+IF(D4&gt;1,500,(D4/1)*500))-(100%-D5)*K6-РасходНаСнаряды-РасходНаСнаряжение</f>
        <v>103562.5254012237</v>
      </c>
    </row>
    <row r="11" spans="1:16" ht="15" thickBot="1" x14ac:dyDescent="0.35">
      <c r="O11" s="173">
        <f>AVERAGE(N10,P10)</f>
        <v>92166.108838723696</v>
      </c>
      <c r="P11" s="133"/>
    </row>
    <row r="12" spans="1:16" x14ac:dyDescent="0.3">
      <c r="A12" s="141"/>
    </row>
    <row r="14" spans="1:16" x14ac:dyDescent="0.3">
      <c r="J14"/>
    </row>
    <row r="16" spans="1:16" x14ac:dyDescent="0.3">
      <c r="H16" s="142"/>
    </row>
  </sheetData>
  <mergeCells count="8">
    <mergeCell ref="B1:C1"/>
    <mergeCell ref="A2:D2"/>
    <mergeCell ref="N8:P8"/>
    <mergeCell ref="F2:I2"/>
    <mergeCell ref="G7:I7"/>
    <mergeCell ref="J2:K2"/>
    <mergeCell ref="L2:M2"/>
    <mergeCell ref="L7:M7"/>
  </mergeCells>
  <dataValidations count="4">
    <dataValidation type="list" allowBlank="1" showInputMessage="1" showErrorMessage="1" sqref="L7">
      <formula1>"С ПА,Без ПА"</formula1>
    </dataValidation>
    <dataValidation type="list" allowBlank="1" showInputMessage="1" showErrorMessage="1" sqref="E3:E5">
      <formula1>Снаряжение</formula1>
    </dataValidation>
    <dataValidation type="list" allowBlank="1" showInputMessage="1" showErrorMessage="1" sqref="E6">
      <formula1>"Скидка,Без Скидки,Склад"</formula1>
    </dataValidation>
    <dataValidation type="list" allowBlank="1" showInputMessage="1" showErrorMessage="1" sqref="F17">
      <formula1>$E$17</formula1>
    </dataValidation>
  </dataValidations>
  <pageMargins left="0.7" right="0.7" top="0.75" bottom="0.75" header="0.3" footer="0.3"/>
  <pageSetup paperSize="9" scale="5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коэффы</vt:lpstr>
      <vt:lpstr>Снаряды</vt:lpstr>
      <vt:lpstr>Ремонт</vt:lpstr>
      <vt:lpstr>Расходники</vt:lpstr>
      <vt:lpstr>Калькулятор</vt:lpstr>
      <vt:lpstr>ПА</vt:lpstr>
      <vt:lpstr>РасходНаСнаряды</vt:lpstr>
      <vt:lpstr>РасходНаСнаряжение</vt:lpstr>
      <vt:lpstr>Снаряжение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Beast</dc:creator>
  <cp:lastModifiedBy>Beast</cp:lastModifiedBy>
  <dcterms:created xsi:type="dcterms:W3CDTF">2015-08-28T11:15:13Z</dcterms:created>
  <dcterms:modified xsi:type="dcterms:W3CDTF">2015-09-24T21:50:30Z</dcterms:modified>
</cp:coreProperties>
</file>